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8195" windowHeight="8475"/>
  </bookViews>
  <sheets>
    <sheet name="Potreba_TV" sheetId="1" r:id="rId1"/>
    <sheet name="Energ_pozadavek_zdroj_tepla" sheetId="2" r:id="rId2"/>
    <sheet name="Vysledky_pro_tisk" sheetId="3" r:id="rId3"/>
  </sheets>
  <calcPr calcId="144525"/>
</workbook>
</file>

<file path=xl/calcChain.xml><?xml version="1.0" encoding="utf-8"?>
<calcChain xmlns="http://schemas.openxmlformats.org/spreadsheetml/2006/main">
  <c r="B5" i="3" l="1"/>
  <c r="K114" i="2"/>
  <c r="K112" i="2" s="1"/>
  <c r="G18" i="3" s="1"/>
  <c r="K73" i="2"/>
  <c r="O71" i="2" s="1"/>
  <c r="O101" i="2"/>
  <c r="G17" i="3" s="1"/>
  <c r="B6" i="3"/>
  <c r="B3" i="3"/>
  <c r="H1" i="3"/>
  <c r="O86" i="2"/>
  <c r="W86" i="2"/>
  <c r="S86" i="2"/>
  <c r="K86" i="2"/>
  <c r="K52" i="2" s="1"/>
  <c r="O63" i="2"/>
  <c r="K63" i="2"/>
  <c r="K45" i="2"/>
  <c r="G14" i="3" s="1"/>
  <c r="K25" i="2"/>
  <c r="B8" i="1"/>
  <c r="B9" i="1" s="1"/>
  <c r="K71" i="2" l="1"/>
  <c r="G9" i="3"/>
  <c r="G16" i="3"/>
  <c r="G12" i="3"/>
  <c r="K51" i="2"/>
  <c r="K49" i="2" s="1"/>
  <c r="K29" i="2" l="1"/>
  <c r="G15" i="3"/>
  <c r="G13" i="3" l="1"/>
  <c r="K10" i="2"/>
  <c r="G20" i="3" s="1"/>
</calcChain>
</file>

<file path=xl/sharedStrings.xml><?xml version="1.0" encoding="utf-8"?>
<sst xmlns="http://schemas.openxmlformats.org/spreadsheetml/2006/main" count="449" uniqueCount="253">
  <si>
    <t>Výpočet potřeby teplé vody</t>
  </si>
  <si>
    <t>dle ČSN EN 15316-3-1</t>
  </si>
  <si>
    <t>Datum:</t>
  </si>
  <si>
    <t>Akce:</t>
  </si>
  <si>
    <t>K. ú.</t>
  </si>
  <si>
    <t>P.p.č.</t>
  </si>
  <si>
    <t>specifická spotřeba teplé vody na měrnou jednotku a den dle Tab. 1</t>
  </si>
  <si>
    <t>f</t>
  </si>
  <si>
    <t>Tabulka 1</t>
  </si>
  <si>
    <t>Druh budovy</t>
  </si>
  <si>
    <t>Specifická potřeba teplé vody</t>
  </si>
  <si>
    <t>počet měrných jednotek</t>
  </si>
  <si>
    <t>Měrná jednotka</t>
  </si>
  <si>
    <t>Rodinný dům</t>
  </si>
  <si>
    <t>Bytový dům</t>
  </si>
  <si>
    <t>Ubytovacé zařízení</t>
  </si>
  <si>
    <t>Jednohvězdičkový hotel bez prádelny</t>
  </si>
  <si>
    <t>Jednohvězdičkový hotel s prádelnou</t>
  </si>
  <si>
    <t>Dvojhvězdičkový hotel bez prádelny</t>
  </si>
  <si>
    <t>Dvojhvězdičkový hotel s prádelnou</t>
  </si>
  <si>
    <t>Trojhvězdičkový hotel bez prádelny</t>
  </si>
  <si>
    <t>Trojhvězdičkový hotel s prádelnou</t>
  </si>
  <si>
    <t>Čtyřhvězdičkový hotel bez prádelny</t>
  </si>
  <si>
    <t>Čtyřhvězdičkový hotel s prádelnou</t>
  </si>
  <si>
    <t>Restaurace</t>
  </si>
  <si>
    <t>Kavárna</t>
  </si>
  <si>
    <t>Domov mládeže</t>
  </si>
  <si>
    <t>Domov pro seniory</t>
  </si>
  <si>
    <t>Nemocnice bez prádelny</t>
  </si>
  <si>
    <t>Nemocnice s prádelnou</t>
  </si>
  <si>
    <t>Administrativní budova</t>
  </si>
  <si>
    <t>Škola</t>
  </si>
  <si>
    <t>Školní tělocvična</t>
  </si>
  <si>
    <t>Sportovní zařízení</t>
  </si>
  <si>
    <t>Průmyslový závod</t>
  </si>
  <si>
    <t>40 až 50</t>
  </si>
  <si>
    <t>10 až 20</t>
  </si>
  <si>
    <t>20 až 30</t>
  </si>
  <si>
    <t>10 až 15</t>
  </si>
  <si>
    <t>5 až 10</t>
  </si>
  <si>
    <t>obyvatel</t>
  </si>
  <si>
    <t>lůžko</t>
  </si>
  <si>
    <t>jídlo</t>
  </si>
  <si>
    <t>místo k sezení</t>
  </si>
  <si>
    <t>osoba</t>
  </si>
  <si>
    <t>sprchová koupel</t>
  </si>
  <si>
    <t>instalovaná sprcha</t>
  </si>
  <si>
    <t>l / den</t>
  </si>
  <si>
    <t>Zadání</t>
  </si>
  <si>
    <t>Energetický požadavek na zdroj tepla</t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</si>
  <si>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W,gen,out</t>
    </r>
    <r>
      <rPr>
        <sz val="11"/>
        <color theme="1"/>
        <rFont val="Calibri"/>
        <family val="2"/>
        <charset val="238"/>
        <scheme val="minor"/>
      </rPr>
      <t xml:space="preserve"> = Q</t>
    </r>
    <r>
      <rPr>
        <vertAlign val="subscript"/>
        <sz val="11"/>
        <color theme="1"/>
        <rFont val="Calibri"/>
        <family val="2"/>
        <charset val="238"/>
        <scheme val="minor"/>
      </rPr>
      <t>W</t>
    </r>
    <r>
      <rPr>
        <sz val="11"/>
        <color theme="1"/>
        <rFont val="Calibri"/>
        <family val="2"/>
        <charset val="238"/>
        <scheme val="minor"/>
      </rPr>
      <t xml:space="preserve"> + Q</t>
    </r>
    <r>
      <rPr>
        <vertAlign val="subscript"/>
        <sz val="11"/>
        <color theme="1"/>
        <rFont val="Calibri"/>
        <family val="2"/>
        <charset val="238"/>
        <scheme val="minor"/>
      </rPr>
      <t>W,dis,ls</t>
    </r>
    <r>
      <rPr>
        <sz val="11"/>
        <color theme="1"/>
        <rFont val="Calibri"/>
        <family val="2"/>
        <charset val="238"/>
        <scheme val="minor"/>
      </rPr>
      <t xml:space="preserve"> + Q</t>
    </r>
    <r>
      <rPr>
        <vertAlign val="subscript"/>
        <sz val="11"/>
        <color theme="1"/>
        <rFont val="Calibri"/>
        <family val="2"/>
        <charset val="238"/>
        <scheme val="minor"/>
      </rPr>
      <t>W,st,ls</t>
    </r>
    <r>
      <rPr>
        <sz val="11"/>
        <color theme="1"/>
        <rFont val="Calibri"/>
        <family val="2"/>
        <charset val="238"/>
        <scheme val="minor"/>
      </rPr>
      <t xml:space="preserve"> + Q</t>
    </r>
    <r>
      <rPr>
        <vertAlign val="subscript"/>
        <sz val="11"/>
        <color theme="1"/>
        <rFont val="Calibri"/>
        <family val="2"/>
        <charset val="238"/>
        <scheme val="minor"/>
      </rPr>
      <t>W,p,ls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</si>
  <si>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W,f,day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</si>
  <si>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W,day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</si>
  <si>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3 </t>
    </r>
    <r>
      <rPr>
        <sz val="11"/>
        <color theme="1"/>
        <rFont val="Calibri"/>
        <family val="2"/>
        <charset val="238"/>
        <scheme val="minor"/>
      </rPr>
      <t>/ den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</si>
  <si>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W,day</t>
    </r>
    <r>
      <rPr>
        <sz val="11"/>
        <color theme="1"/>
        <rFont val="Calibri"/>
        <family val="2"/>
        <charset val="238"/>
        <scheme val="minor"/>
      </rPr>
      <t xml:space="preserve"> = 0,001 * V</t>
    </r>
    <r>
      <rPr>
        <vertAlign val="subscript"/>
        <sz val="11"/>
        <color theme="1"/>
        <rFont val="Calibri"/>
        <family val="2"/>
        <charset val="238"/>
        <scheme val="minor"/>
      </rPr>
      <t>W,f,day</t>
    </r>
    <r>
      <rPr>
        <sz val="11"/>
        <color theme="1"/>
        <rFont val="Calibri"/>
        <family val="2"/>
        <charset val="238"/>
        <scheme val="minor"/>
      </rPr>
      <t xml:space="preserve"> * f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</si>
  <si>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W,f,day</t>
    </r>
    <r>
      <rPr>
        <b/>
        <sz val="11"/>
        <color theme="1"/>
        <rFont val="Calibri"/>
        <family val="2"/>
        <charset val="238"/>
        <scheme val="minor"/>
      </rPr>
      <t xml:space="preserve"> (l / měrná jednotka a den)</t>
    </r>
  </si>
  <si>
    <t>potřeba tepla pro přípravu teplé vody (ČSN EN 15316-3-1)</t>
  </si>
  <si>
    <t>tepelná ztráta rozvodu teplé vody (ČSN EN 15316-3-2)</t>
  </si>
  <si>
    <t>tepelná ztráta zásobníku teplé vody (ČSN EN 15316-3-3)</t>
  </si>
  <si>
    <t>tepelná ztráta přívodního a zpětného potrubí topné vody k ohřívači vody (ČSN EN 15316-3-3)</t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</si>
  <si>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W</t>
    </r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</si>
  <si>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W,dis,ls</t>
    </r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</si>
  <si>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W,st,ls</t>
    </r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</si>
  <si>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W,p,ls</t>
    </r>
  </si>
  <si>
    <r>
      <t>Potřeba tepla pro přípravu teplé vody Q</t>
    </r>
    <r>
      <rPr>
        <b/>
        <vertAlign val="subscript"/>
        <sz val="11"/>
        <color theme="1"/>
        <rFont val="Calibri"/>
        <family val="2"/>
        <charset val="238"/>
        <scheme val="minor"/>
      </rPr>
      <t>W</t>
    </r>
  </si>
  <si>
    <r>
      <t>θ</t>
    </r>
    <r>
      <rPr>
        <vertAlign val="subscript"/>
        <sz val="11"/>
        <color rgb="FF000000"/>
        <rFont val="Calibri"/>
        <family val="2"/>
        <charset val="238"/>
        <scheme val="minor"/>
      </rPr>
      <t>W,del</t>
    </r>
    <r>
      <rPr>
        <sz val="11"/>
        <color rgb="FF000000"/>
        <rFont val="Calibri"/>
        <family val="2"/>
        <charset val="238"/>
        <scheme val="minor"/>
      </rPr>
      <t> </t>
    </r>
  </si>
  <si>
    <r>
      <t>θ</t>
    </r>
    <r>
      <rPr>
        <i/>
        <vertAlign val="subscript"/>
        <sz val="10"/>
        <color rgb="FF000000"/>
        <rFont val="Arial"/>
        <family val="2"/>
        <charset val="238"/>
      </rPr>
      <t>W,0</t>
    </r>
  </si>
  <si>
    <t>teplota teplé vody (60°C) [°C]</t>
  </si>
  <si>
    <t>teplota studené vody přiváděné do ohřívače (13,5°C) [°C]</t>
  </si>
  <si>
    <r>
      <t>denní potřeba (objem) teplé vody [m</t>
    </r>
    <r>
      <rPr>
        <vertAlign val="superscript"/>
        <sz val="10"/>
        <color rgb="FF000000"/>
        <rFont val="Calibri"/>
        <family val="2"/>
        <charset val="238"/>
        <scheme val="minor"/>
      </rPr>
      <t>3</t>
    </r>
    <r>
      <rPr>
        <sz val="10"/>
        <color rgb="FF000000"/>
        <rFont val="Calibri"/>
        <family val="2"/>
        <charset val="238"/>
        <scheme val="minor"/>
      </rPr>
      <t>/den]</t>
    </r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</si>
  <si>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W</t>
    </r>
    <r>
      <rPr>
        <sz val="11"/>
        <color theme="1"/>
        <rFont val="Calibri"/>
        <family val="2"/>
        <charset val="238"/>
        <scheme val="minor"/>
      </rPr>
      <t xml:space="preserve"> = 4,182 * V</t>
    </r>
    <r>
      <rPr>
        <vertAlign val="subscript"/>
        <sz val="11"/>
        <color theme="1"/>
        <rFont val="Calibri"/>
        <family val="2"/>
        <charset val="238"/>
        <scheme val="minor"/>
      </rPr>
      <t>W,day</t>
    </r>
    <r>
      <rPr>
        <sz val="11"/>
        <color theme="1"/>
        <rFont val="Calibri"/>
        <family val="2"/>
        <charset val="238"/>
        <scheme val="minor"/>
      </rPr>
      <t xml:space="preserve"> * (θ</t>
    </r>
    <r>
      <rPr>
        <vertAlign val="subscript"/>
        <sz val="11"/>
        <color theme="1"/>
        <rFont val="Calibri"/>
        <family val="2"/>
        <charset val="238"/>
        <scheme val="minor"/>
      </rPr>
      <t>W,del</t>
    </r>
    <r>
      <rPr>
        <sz val="11"/>
        <color theme="1"/>
        <rFont val="Calibri"/>
        <family val="2"/>
        <charset val="238"/>
        <scheme val="minor"/>
      </rPr>
      <t xml:space="preserve"> - θ</t>
    </r>
    <r>
      <rPr>
        <vertAlign val="subscript"/>
        <sz val="11"/>
        <color theme="1"/>
        <rFont val="Calibri"/>
        <family val="2"/>
        <charset val="238"/>
        <scheme val="minor"/>
      </rPr>
      <t>W,0</t>
    </r>
    <r>
      <rPr>
        <sz val="11"/>
        <color theme="1"/>
        <rFont val="Calibri"/>
        <family val="2"/>
        <charset val="238"/>
        <scheme val="minor"/>
      </rPr>
      <t>)</t>
    </r>
  </si>
  <si>
    <t>l / m.j a den</t>
  </si>
  <si>
    <t>počet m.j.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</si>
  <si>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/ den</t>
    </r>
  </si>
  <si>
    <t>°C</t>
  </si>
  <si>
    <t>MJ / den</t>
  </si>
  <si>
    <r>
      <t>Q</t>
    </r>
    <r>
      <rPr>
        <b/>
        <vertAlign val="subscript"/>
        <sz val="11"/>
        <color theme="1"/>
        <rFont val="Calibri"/>
        <family val="2"/>
        <charset val="238"/>
        <scheme val="minor"/>
      </rPr>
      <t>W</t>
    </r>
  </si>
  <si>
    <t>Tepelné ztráty rozvodu teplé vody</t>
  </si>
  <si>
    <r>
      <t>ΣQ</t>
    </r>
    <r>
      <rPr>
        <vertAlign val="subscript"/>
        <sz val="10"/>
        <color rgb="FF000000"/>
        <rFont val="Arial"/>
        <family val="2"/>
        <charset val="238"/>
      </rPr>
      <t>W,dis,ls,ind</t>
    </r>
  </si>
  <si>
    <r>
      <t>Q</t>
    </r>
    <r>
      <rPr>
        <vertAlign val="subscript"/>
        <sz val="10"/>
        <color rgb="FF000000"/>
        <rFont val="Arial"/>
        <family val="2"/>
        <charset val="238"/>
      </rPr>
      <t>W,dis,ls,col</t>
    </r>
  </si>
  <si>
    <t>tepelná ztráta přívodního potrubí s cirkulačním potrubím [MJ/den]</t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</si>
  <si>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W,dis,ls</t>
    </r>
    <r>
      <rPr>
        <sz val="11"/>
        <color theme="1"/>
        <rFont val="Calibri"/>
        <family val="2"/>
        <charset val="238"/>
        <scheme val="minor"/>
      </rPr>
      <t xml:space="preserve"> = ΣQ</t>
    </r>
    <r>
      <rPr>
        <vertAlign val="subscript"/>
        <sz val="11"/>
        <color theme="1"/>
        <rFont val="Calibri"/>
        <family val="2"/>
        <charset val="238"/>
        <scheme val="minor"/>
      </rPr>
      <t>W,dis,ls,ind</t>
    </r>
    <r>
      <rPr>
        <sz val="11"/>
        <color theme="1"/>
        <rFont val="Calibri"/>
        <family val="2"/>
        <charset val="238"/>
        <scheme val="minor"/>
      </rPr>
      <t xml:space="preserve"> + Q</t>
    </r>
    <r>
      <rPr>
        <vertAlign val="subscript"/>
        <sz val="11"/>
        <color theme="1"/>
        <rFont val="Calibri"/>
        <family val="2"/>
        <charset val="238"/>
        <scheme val="minor"/>
      </rPr>
      <t>W,dis,ls,col</t>
    </r>
  </si>
  <si>
    <t>Tepelná ztráta přívodního potrubí, které není opatřeno cirkulačním potrubím</t>
  </si>
  <si>
    <r>
      <t>ρ</t>
    </r>
    <r>
      <rPr>
        <vertAlign val="subscript"/>
        <sz val="10"/>
        <color rgb="FF000000"/>
        <rFont val="Arial"/>
        <family val="2"/>
        <charset val="238"/>
      </rPr>
      <t>W</t>
    </r>
  </si>
  <si>
    <r>
      <t>c</t>
    </r>
    <r>
      <rPr>
        <vertAlign val="subscript"/>
        <sz val="10"/>
        <color rgb="FF000000"/>
        <rFont val="Arial"/>
        <family val="2"/>
        <charset val="238"/>
      </rPr>
      <t>W</t>
    </r>
  </si>
  <si>
    <r>
      <t>V</t>
    </r>
    <r>
      <rPr>
        <vertAlign val="subscript"/>
        <sz val="10"/>
        <color rgb="FF000000"/>
        <rFont val="Arial"/>
        <family val="2"/>
        <charset val="238"/>
      </rPr>
      <t>W,dis</t>
    </r>
  </si>
  <si>
    <r>
      <t>θ</t>
    </r>
    <r>
      <rPr>
        <vertAlign val="subscript"/>
        <sz val="10"/>
        <color rgb="FF000000"/>
        <rFont val="Arial"/>
        <family val="2"/>
        <charset val="238"/>
      </rPr>
      <t>amb</t>
    </r>
  </si>
  <si>
    <r>
      <t>θ</t>
    </r>
    <r>
      <rPr>
        <vertAlign val="subscript"/>
        <sz val="10"/>
        <color rgb="FF000000"/>
        <rFont val="Arial"/>
        <family val="2"/>
        <charset val="238"/>
      </rPr>
      <t>W,dis,nom</t>
    </r>
  </si>
  <si>
    <r>
      <t>n</t>
    </r>
    <r>
      <rPr>
        <vertAlign val="subscript"/>
        <sz val="10"/>
        <color rgb="FF000000"/>
        <rFont val="Arial"/>
        <family val="2"/>
        <charset val="238"/>
      </rPr>
      <t>tap</t>
    </r>
  </si>
  <si>
    <t>měrná tepelná kapacita vody [kJ/(kg.K)]</t>
  </si>
  <si>
    <t>průměrná okolní teplota potrubí [°C]</t>
  </si>
  <si>
    <t>teplota teplé vody přiváděné do potrubí [°C]</t>
  </si>
  <si>
    <t>počet odběrů teplé vody v průběhu dne</t>
  </si>
  <si>
    <r>
      <t>hustota vody [kg/m</t>
    </r>
    <r>
      <rPr>
        <vertAlign val="superscript"/>
        <sz val="10"/>
        <color rgb="FF000000"/>
        <rFont val="Arial"/>
        <family val="2"/>
        <charset val="238"/>
      </rPr>
      <t>3</t>
    </r>
    <r>
      <rPr>
        <sz val="10"/>
        <color rgb="FF000000"/>
        <rFont val="Arial"/>
        <family val="2"/>
        <charset val="238"/>
      </rPr>
      <t>]</t>
    </r>
  </si>
  <si>
    <r>
      <t>objem vody v potrubí [m</t>
    </r>
    <r>
      <rPr>
        <vertAlign val="superscript"/>
        <sz val="10"/>
        <color rgb="FF000000"/>
        <rFont val="Arial"/>
        <family val="2"/>
        <charset val="238"/>
      </rPr>
      <t>3</t>
    </r>
    <r>
      <rPr>
        <sz val="10"/>
        <color rgb="FF000000"/>
        <rFont val="Arial"/>
        <family val="2"/>
        <charset val="238"/>
      </rPr>
      <t>]</t>
    </r>
  </si>
  <si>
    <t>kJ / (kg * K)</t>
  </si>
  <si>
    <r>
      <t>kg /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</si>
  <si>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</si>
  <si>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Q</t>
    </r>
    <r>
      <rPr>
        <b/>
        <vertAlign val="subscript"/>
        <sz val="11"/>
        <color theme="1"/>
        <rFont val="Calibri"/>
        <family val="2"/>
        <charset val="238"/>
        <scheme val="minor"/>
      </rPr>
      <t>W,dis,ls,ind</t>
    </r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</si>
  <si>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W,dis,ls,ind</t>
    </r>
    <r>
      <rPr>
        <sz val="11"/>
        <color theme="1"/>
        <rFont val="Calibri"/>
        <family val="2"/>
        <charset val="238"/>
        <scheme val="minor"/>
      </rPr>
      <t xml:space="preserve"> = (0,001 * ρ</t>
    </r>
    <r>
      <rPr>
        <vertAlign val="subscript"/>
        <sz val="11"/>
        <color theme="1"/>
        <rFont val="Calibri"/>
        <family val="2"/>
        <charset val="238"/>
        <scheme val="minor"/>
      </rPr>
      <t>W</t>
    </r>
    <r>
      <rPr>
        <sz val="11"/>
        <color theme="1"/>
        <rFont val="Calibri"/>
        <family val="2"/>
        <charset val="238"/>
        <scheme val="minor"/>
      </rPr>
      <t xml:space="preserve"> * c</t>
    </r>
    <r>
      <rPr>
        <vertAlign val="subscript"/>
        <sz val="11"/>
        <color theme="1"/>
        <rFont val="Calibri"/>
        <family val="2"/>
        <charset val="238"/>
        <scheme val="minor"/>
      </rPr>
      <t>W</t>
    </r>
    <r>
      <rPr>
        <sz val="11"/>
        <color theme="1"/>
        <rFont val="Calibri"/>
        <family val="2"/>
        <charset val="238"/>
        <scheme val="minor"/>
      </rPr>
      <t>) * V</t>
    </r>
    <r>
      <rPr>
        <vertAlign val="subscript"/>
        <sz val="11"/>
        <color theme="1"/>
        <rFont val="Calibri"/>
        <family val="2"/>
        <charset val="238"/>
        <scheme val="minor"/>
      </rPr>
      <t>W,dis</t>
    </r>
    <r>
      <rPr>
        <sz val="11"/>
        <color theme="1"/>
        <rFont val="Calibri"/>
        <family val="2"/>
        <charset val="238"/>
        <scheme val="minor"/>
      </rPr>
      <t xml:space="preserve"> * (θ</t>
    </r>
    <r>
      <rPr>
        <vertAlign val="subscript"/>
        <sz val="11"/>
        <color theme="1"/>
        <rFont val="Calibri"/>
        <family val="2"/>
        <charset val="238"/>
        <scheme val="minor"/>
      </rPr>
      <t>W,dis,nom</t>
    </r>
    <r>
      <rPr>
        <sz val="11"/>
        <color theme="1"/>
        <rFont val="Calibri"/>
        <family val="2"/>
        <charset val="238"/>
        <scheme val="minor"/>
      </rPr>
      <t xml:space="preserve"> - θ</t>
    </r>
    <r>
      <rPr>
        <vertAlign val="subscript"/>
        <sz val="11"/>
        <color theme="1"/>
        <rFont val="Calibri"/>
        <family val="2"/>
        <charset val="238"/>
        <scheme val="minor"/>
      </rPr>
      <t>amb</t>
    </r>
    <r>
      <rPr>
        <sz val="11"/>
        <color theme="1"/>
        <rFont val="Calibri"/>
        <family val="2"/>
        <charset val="238"/>
        <scheme val="minor"/>
      </rPr>
      <t>) * n</t>
    </r>
    <r>
      <rPr>
        <vertAlign val="subscript"/>
        <sz val="11"/>
        <color theme="1"/>
        <rFont val="Calibri"/>
        <family val="2"/>
        <charset val="238"/>
        <scheme val="minor"/>
      </rPr>
      <t>tap</t>
    </r>
  </si>
  <si>
    <t>Tepelné ztráty přívodního potrubí s cirkulačním potrubím</t>
  </si>
  <si>
    <r>
      <t>Q</t>
    </r>
    <r>
      <rPr>
        <vertAlign val="subscript"/>
        <sz val="10"/>
        <color rgb="FF000000"/>
        <rFont val="Arial"/>
        <family val="2"/>
        <charset val="238"/>
      </rPr>
      <t>W,dis,ls,col</t>
    </r>
    <r>
      <rPr>
        <sz val="10"/>
        <color rgb="FF000000"/>
        <rFont val="Arial"/>
        <family val="2"/>
        <charset val="238"/>
      </rPr>
      <t xml:space="preserve"> = Q</t>
    </r>
    <r>
      <rPr>
        <vertAlign val="subscript"/>
        <sz val="10"/>
        <color rgb="FF000000"/>
        <rFont val="Arial"/>
        <family val="2"/>
        <charset val="238"/>
      </rPr>
      <t>W,dis,ls,col,on</t>
    </r>
    <r>
      <rPr>
        <sz val="10"/>
        <color rgb="FF000000"/>
        <rFont val="Arial"/>
        <family val="2"/>
        <charset val="238"/>
      </rPr>
      <t xml:space="preserve"> + Q</t>
    </r>
    <r>
      <rPr>
        <vertAlign val="subscript"/>
        <sz val="10"/>
        <color rgb="FF000000"/>
        <rFont val="Arial"/>
        <family val="2"/>
        <charset val="238"/>
      </rPr>
      <t xml:space="preserve">W,dis,ls,col,off </t>
    </r>
  </si>
  <si>
    <r>
      <t>Q</t>
    </r>
    <r>
      <rPr>
        <vertAlign val="subscript"/>
        <sz val="10"/>
        <color rgb="FF000000"/>
        <rFont val="Arial"/>
        <family val="2"/>
        <charset val="238"/>
      </rPr>
      <t>W,dis,ls,col,on</t>
    </r>
  </si>
  <si>
    <r>
      <t>Q</t>
    </r>
    <r>
      <rPr>
        <vertAlign val="subscript"/>
        <sz val="10"/>
        <color rgb="FF000000"/>
        <rFont val="Arial"/>
        <family val="2"/>
        <charset val="238"/>
      </rPr>
      <t>W,dis,ls,col,off</t>
    </r>
    <r>
      <rPr>
        <sz val="10"/>
        <color rgb="FF000000"/>
        <rFont val="Arial"/>
        <family val="2"/>
        <charset val="238"/>
      </rPr>
      <t xml:space="preserve"> </t>
    </r>
  </si>
  <si>
    <t>tepelná ztráta potrubí při cirkulaci teplé vody [MJ/den]</t>
  </si>
  <si>
    <t>tepelná ztráta potrubí po dobu bez cirkulace [MJ/den]</t>
  </si>
  <si>
    <r>
      <t>Tepelná ztráta potrubí při cirkulaci teplé vody Q</t>
    </r>
    <r>
      <rPr>
        <i/>
        <vertAlign val="subscript"/>
        <sz val="10"/>
        <color rgb="FF000000"/>
        <rFont val="Arial"/>
        <family val="2"/>
        <charset val="238"/>
      </rPr>
      <t>W,dis,ls,col,on</t>
    </r>
    <r>
      <rPr>
        <i/>
        <sz val="10"/>
        <color rgb="FF000000"/>
        <rFont val="Arial"/>
        <family val="2"/>
        <charset val="238"/>
      </rPr>
      <t> [MJ/den]</t>
    </r>
  </si>
  <si>
    <r>
      <t>Q</t>
    </r>
    <r>
      <rPr>
        <vertAlign val="subscript"/>
        <sz val="10"/>
        <color rgb="FF000000"/>
        <rFont val="Arial"/>
        <family val="2"/>
        <charset val="238"/>
      </rPr>
      <t>W,dis,ls,col,on</t>
    </r>
    <r>
      <rPr>
        <sz val="10"/>
        <color rgb="FF000000"/>
        <rFont val="Arial"/>
        <family val="2"/>
        <charset val="238"/>
      </rPr>
      <t xml:space="preserve"> = Σ</t>
    </r>
    <r>
      <rPr>
        <vertAlign val="subscript"/>
        <sz val="10"/>
        <color rgb="FF000000"/>
        <rFont val="Arial"/>
        <family val="2"/>
        <charset val="238"/>
      </rPr>
      <t>i</t>
    </r>
    <r>
      <rPr>
        <sz val="10"/>
        <color rgb="FF000000"/>
        <rFont val="Arial"/>
        <family val="2"/>
        <charset val="238"/>
      </rPr>
      <t xml:space="preserve"> 0,0036 * U</t>
    </r>
    <r>
      <rPr>
        <vertAlign val="subscript"/>
        <sz val="10"/>
        <color rgb="FF000000"/>
        <rFont val="Arial"/>
        <family val="2"/>
        <charset val="238"/>
      </rPr>
      <t>W,i</t>
    </r>
    <r>
      <rPr>
        <sz val="10"/>
        <color rgb="FF000000"/>
        <rFont val="Arial"/>
        <family val="2"/>
        <charset val="238"/>
      </rPr>
      <t xml:space="preserve"> * L</t>
    </r>
    <r>
      <rPr>
        <vertAlign val="subscript"/>
        <sz val="10"/>
        <color rgb="FF000000"/>
        <rFont val="Arial"/>
        <family val="2"/>
        <charset val="238"/>
      </rPr>
      <t xml:space="preserve">W,i </t>
    </r>
    <r>
      <rPr>
        <sz val="10"/>
        <color rgb="FF000000"/>
        <rFont val="Arial"/>
        <family val="2"/>
        <charset val="238"/>
      </rPr>
      <t>* (θ</t>
    </r>
    <r>
      <rPr>
        <vertAlign val="subscript"/>
        <sz val="10"/>
        <color rgb="FF000000"/>
        <rFont val="Arial"/>
        <family val="2"/>
        <charset val="238"/>
      </rPr>
      <t>W,dis,avg,i</t>
    </r>
    <r>
      <rPr>
        <sz val="10"/>
        <color rgb="FF000000"/>
        <rFont val="Arial"/>
        <family val="2"/>
        <charset val="238"/>
      </rPr>
      <t xml:space="preserve"> - θ</t>
    </r>
    <r>
      <rPr>
        <vertAlign val="subscript"/>
        <sz val="10"/>
        <color rgb="FF000000"/>
        <rFont val="Arial"/>
        <family val="2"/>
        <charset val="238"/>
      </rPr>
      <t>amb,i</t>
    </r>
    <r>
      <rPr>
        <sz val="10"/>
        <color rgb="FF000000"/>
        <rFont val="Arial"/>
        <family val="2"/>
        <charset val="238"/>
      </rPr>
      <t>) * t</t>
    </r>
    <r>
      <rPr>
        <vertAlign val="subscript"/>
        <sz val="10"/>
        <color rgb="FF000000"/>
        <rFont val="Arial"/>
        <family val="2"/>
        <charset val="238"/>
      </rPr>
      <t>W</t>
    </r>
  </si>
  <si>
    <r>
      <t>U</t>
    </r>
    <r>
      <rPr>
        <vertAlign val="subscript"/>
        <sz val="10"/>
        <color rgb="FF000000"/>
        <rFont val="Arial"/>
        <family val="2"/>
        <charset val="238"/>
      </rPr>
      <t>W,i</t>
    </r>
    <r>
      <rPr>
        <sz val="10"/>
        <color rgb="FF000000"/>
        <rFont val="Arial"/>
        <family val="2"/>
        <charset val="238"/>
      </rPr>
      <t xml:space="preserve"> </t>
    </r>
  </si>
  <si>
    <r>
      <t>L</t>
    </r>
    <r>
      <rPr>
        <vertAlign val="subscript"/>
        <sz val="10"/>
        <color rgb="FF000000"/>
        <rFont val="Arial"/>
        <family val="2"/>
        <charset val="238"/>
      </rPr>
      <t>W,i</t>
    </r>
  </si>
  <si>
    <r>
      <t>θ</t>
    </r>
    <r>
      <rPr>
        <vertAlign val="subscript"/>
        <sz val="10"/>
        <color rgb="FF000000"/>
        <rFont val="Arial"/>
        <family val="2"/>
        <charset val="238"/>
      </rPr>
      <t>W,dis,avg,i</t>
    </r>
  </si>
  <si>
    <r>
      <t>θ</t>
    </r>
    <r>
      <rPr>
        <vertAlign val="subscript"/>
        <sz val="10"/>
        <color rgb="FF000000"/>
        <rFont val="Arial"/>
        <family val="2"/>
        <charset val="238"/>
      </rPr>
      <t>amb,i</t>
    </r>
  </si>
  <si>
    <r>
      <t>t</t>
    </r>
    <r>
      <rPr>
        <vertAlign val="subscript"/>
        <sz val="10"/>
        <color rgb="FF000000"/>
        <rFont val="Arial"/>
        <family val="2"/>
        <charset val="238"/>
      </rPr>
      <t>W</t>
    </r>
  </si>
  <si>
    <t>součinitel prostupu tepla úseku potrubí (viz požadavky v tab. 2) [W/(m.K)]</t>
  </si>
  <si>
    <t>délka úseku potrubí včetně délkových přirážek (tab. 3) [m]</t>
  </si>
  <si>
    <t>průměrná teplota teplé vody v úseku potrubí [°C]</t>
  </si>
  <si>
    <t>průměrná teplota v okolí úseku potrubí [°C]</t>
  </si>
  <si>
    <t>doba provozu cirkulačního čerpadla [h/den]</t>
  </si>
  <si>
    <t>podle vyhlášky č. 193/2007 Sb. (platí pro nové nebo rekonstruované rozvody teplé vody)</t>
  </si>
  <si>
    <t>vztažených na jeden metr délky u vnitřních rozvodů</t>
  </si>
  <si>
    <t>DN potrubí</t>
  </si>
  <si>
    <t>U [W/(m.K)]</t>
  </si>
  <si>
    <t>20 až 32</t>
  </si>
  <si>
    <t>40 až 65</t>
  </si>
  <si>
    <t>80 až 125</t>
  </si>
  <si>
    <t>150 až 200</t>
  </si>
  <si>
    <r>
      <rPr>
        <b/>
        <sz val="11"/>
        <color theme="1"/>
        <rFont val="Calibri"/>
        <family val="2"/>
        <charset val="238"/>
        <scheme val="minor"/>
      </rPr>
      <t xml:space="preserve">Tab. 2 </t>
    </r>
    <r>
      <rPr>
        <sz val="11"/>
        <color theme="1"/>
        <rFont val="Calibri"/>
        <family val="2"/>
        <charset val="238"/>
        <scheme val="minor"/>
      </rPr>
      <t xml:space="preserve">- </t>
    </r>
    <r>
      <rPr>
        <sz val="9"/>
        <color theme="1"/>
        <rFont val="Calibri"/>
        <family val="2"/>
        <charset val="238"/>
        <scheme val="minor"/>
      </rPr>
      <t>Maximální hodnoty součinitelů prostupu tepla U</t>
    </r>
  </si>
  <si>
    <r>
      <rPr>
        <b/>
        <sz val="11"/>
        <color rgb="FF000000"/>
        <rFont val="Calibri"/>
        <family val="2"/>
        <charset val="238"/>
        <scheme val="minor"/>
      </rPr>
      <t>Tab. 3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-</t>
    </r>
    <r>
      <rPr>
        <sz val="9"/>
        <color rgb="FF000000"/>
        <rFont val="Calibri"/>
        <family val="2"/>
        <charset val="238"/>
        <scheme val="minor"/>
      </rPr>
      <t xml:space="preserve"> Délkové přirážky na armatury, spoje a uložení potrubí podle ČSN 75 5455</t>
    </r>
  </si>
  <si>
    <t>Prvek</t>
  </si>
  <si>
    <t>Přírubový spoj</t>
  </si>
  <si>
    <t>neizolovaný</t>
  </si>
  <si>
    <t>izolovaný</t>
  </si>
  <si>
    <t>neizolovaná</t>
  </si>
  <si>
    <t>izolovaná</t>
  </si>
  <si>
    <t>Armatura</t>
  </si>
  <si>
    <t>Uložení potrubí</t>
  </si>
  <si>
    <t>10 až 20 % délky tepelně izolovaného potrubí (dle kvality provedení)</t>
  </si>
  <si>
    <t>1 m tepelně izolovaného potrubí</t>
  </si>
  <si>
    <t>0,5 m tepelně izolovaného potrubí</t>
  </si>
  <si>
    <t>1,6 m tepelně izolovaného potrubí</t>
  </si>
  <si>
    <t>0,8 m tepelně izolovaného potrubí</t>
  </si>
  <si>
    <t>Délková přirážka</t>
  </si>
  <si>
    <t>W / m.K</t>
  </si>
  <si>
    <t>m</t>
  </si>
  <si>
    <t>h / den</t>
  </si>
  <si>
    <r>
      <t>Tepelná ztráta potrubí po dobu bez cirkulace Q</t>
    </r>
    <r>
      <rPr>
        <i/>
        <vertAlign val="subscript"/>
        <sz val="10"/>
        <color rgb="FF000000"/>
        <rFont val="Arial"/>
        <family val="2"/>
        <charset val="238"/>
      </rPr>
      <t>W,dis,ls,col,off</t>
    </r>
    <r>
      <rPr>
        <i/>
        <sz val="10"/>
        <color rgb="FF000000"/>
        <rFont val="Arial"/>
        <family val="2"/>
        <charset val="238"/>
      </rPr>
      <t> [MJ/den]</t>
    </r>
  </si>
  <si>
    <r>
      <t>V</t>
    </r>
    <r>
      <rPr>
        <vertAlign val="subscript"/>
        <sz val="10"/>
        <color rgb="FF000000"/>
        <rFont val="Arial"/>
        <family val="2"/>
        <charset val="238"/>
      </rPr>
      <t>W,dis,i</t>
    </r>
  </si>
  <si>
    <t>počet provozních cyklů cirkulačního čerpadla v průběhu dne</t>
  </si>
  <si>
    <r>
      <rPr>
        <sz val="10"/>
        <color rgb="FF000000"/>
        <rFont val="Arial"/>
        <family val="2"/>
        <charset val="238"/>
      </rPr>
      <t>n</t>
    </r>
    <r>
      <rPr>
        <vertAlign val="subscript"/>
        <sz val="10"/>
        <color rgb="FF000000"/>
        <rFont val="Arial"/>
        <family val="2"/>
        <charset val="238"/>
      </rPr>
      <t>norm</t>
    </r>
  </si>
  <si>
    <r>
      <t>Q</t>
    </r>
    <r>
      <rPr>
        <vertAlign val="subscript"/>
        <sz val="10"/>
        <color rgb="FF000000"/>
        <rFont val="Arial"/>
        <family val="2"/>
        <charset val="238"/>
      </rPr>
      <t>W,dis,ls,col,off</t>
    </r>
    <r>
      <rPr>
        <sz val="10"/>
        <color rgb="FF000000"/>
        <rFont val="Arial"/>
        <family val="2"/>
        <charset val="238"/>
      </rPr>
      <t xml:space="preserve"> = Σ</t>
    </r>
    <r>
      <rPr>
        <vertAlign val="subscript"/>
        <sz val="10"/>
        <color rgb="FF000000"/>
        <rFont val="Arial"/>
        <family val="2"/>
        <charset val="238"/>
      </rPr>
      <t>i</t>
    </r>
    <r>
      <rPr>
        <sz val="10"/>
        <color rgb="FF000000"/>
        <rFont val="Arial"/>
        <family val="2"/>
        <charset val="238"/>
      </rPr>
      <t xml:space="preserve"> (0,001 * ρ</t>
    </r>
    <r>
      <rPr>
        <vertAlign val="subscript"/>
        <sz val="10"/>
        <color rgb="FF000000"/>
        <rFont val="Arial"/>
        <family val="2"/>
        <charset val="238"/>
      </rPr>
      <t>W</t>
    </r>
    <r>
      <rPr>
        <sz val="10"/>
        <color rgb="FF000000"/>
        <rFont val="Arial"/>
        <family val="2"/>
        <charset val="238"/>
      </rPr>
      <t xml:space="preserve"> * c</t>
    </r>
    <r>
      <rPr>
        <vertAlign val="subscript"/>
        <sz val="10"/>
        <color rgb="FF000000"/>
        <rFont val="Arial"/>
        <family val="2"/>
        <charset val="238"/>
      </rPr>
      <t>W</t>
    </r>
    <r>
      <rPr>
        <sz val="10"/>
        <color rgb="FF000000"/>
        <rFont val="Arial"/>
        <family val="2"/>
        <charset val="238"/>
      </rPr>
      <t>) * V</t>
    </r>
    <r>
      <rPr>
        <vertAlign val="subscript"/>
        <sz val="10"/>
        <color rgb="FF000000"/>
        <rFont val="Arial"/>
        <family val="2"/>
        <charset val="238"/>
      </rPr>
      <t>W,dis,i</t>
    </r>
    <r>
      <rPr>
        <sz val="10"/>
        <color rgb="FF000000"/>
        <rFont val="Arial"/>
        <family val="2"/>
        <charset val="238"/>
      </rPr>
      <t xml:space="preserve"> * (θ</t>
    </r>
    <r>
      <rPr>
        <vertAlign val="subscript"/>
        <sz val="10"/>
        <color rgb="FF000000"/>
        <rFont val="Arial"/>
        <family val="2"/>
        <charset val="238"/>
      </rPr>
      <t>W,dis,avg,i</t>
    </r>
    <r>
      <rPr>
        <sz val="10"/>
        <color rgb="FF000000"/>
        <rFont val="Arial"/>
        <family val="2"/>
        <charset val="238"/>
      </rPr>
      <t xml:space="preserve"> - θ</t>
    </r>
    <r>
      <rPr>
        <vertAlign val="subscript"/>
        <sz val="10"/>
        <color rgb="FF000000"/>
        <rFont val="Arial"/>
        <family val="2"/>
        <charset val="238"/>
      </rPr>
      <t>amb,i</t>
    </r>
    <r>
      <rPr>
        <sz val="10"/>
        <color rgb="FF000000"/>
        <rFont val="Arial"/>
        <family val="2"/>
        <charset val="238"/>
      </rPr>
      <t>) * n</t>
    </r>
    <r>
      <rPr>
        <vertAlign val="subscript"/>
        <sz val="10"/>
        <color rgb="FF000000"/>
        <rFont val="Arial"/>
        <family val="2"/>
        <charset val="238"/>
      </rPr>
      <t>norm</t>
    </r>
  </si>
  <si>
    <t>Tepelná ztráta zásobníkového ohřívače teplé vody</t>
  </si>
  <si>
    <t>součet tep. ztrát jednotlivých přívodních potrubí, která nejsou opatřena cirkulačním potrubím [MJ/den]</t>
  </si>
  <si>
    <r>
      <t>Q</t>
    </r>
    <r>
      <rPr>
        <b/>
        <vertAlign val="subscript"/>
        <sz val="10"/>
        <color rgb="FF000000"/>
        <rFont val="Arial"/>
        <family val="2"/>
        <charset val="238"/>
      </rPr>
      <t>W,dis,ls,col</t>
    </r>
    <r>
      <rPr>
        <sz val="10"/>
        <color rgb="FF000000"/>
        <rFont val="Arial"/>
        <family val="2"/>
        <charset val="238"/>
      </rPr>
      <t/>
    </r>
  </si>
  <si>
    <t>Úsek 1</t>
  </si>
  <si>
    <t>Úsek 2</t>
  </si>
  <si>
    <t>Úsek 3</t>
  </si>
  <si>
    <t>Úsek 4</t>
  </si>
  <si>
    <r>
      <t>Q</t>
    </r>
    <r>
      <rPr>
        <b/>
        <vertAlign val="subscript"/>
        <sz val="10"/>
        <color rgb="FF000000"/>
        <rFont val="Arial"/>
        <family val="2"/>
        <charset val="238"/>
      </rPr>
      <t>W,dis,ls,col,on,1</t>
    </r>
  </si>
  <si>
    <r>
      <t>Q</t>
    </r>
    <r>
      <rPr>
        <b/>
        <vertAlign val="subscript"/>
        <sz val="10"/>
        <color rgb="FF000000"/>
        <rFont val="Arial"/>
        <family val="2"/>
        <charset val="238"/>
      </rPr>
      <t>W,dis,ls,col,on,2</t>
    </r>
  </si>
  <si>
    <r>
      <t>U</t>
    </r>
    <r>
      <rPr>
        <vertAlign val="subscript"/>
        <sz val="10"/>
        <color rgb="FF000000"/>
        <rFont val="Arial"/>
        <family val="2"/>
        <charset val="238"/>
      </rPr>
      <t>W,1</t>
    </r>
  </si>
  <si>
    <r>
      <t>L</t>
    </r>
    <r>
      <rPr>
        <vertAlign val="subscript"/>
        <sz val="10"/>
        <color rgb="FF000000"/>
        <rFont val="Arial"/>
        <family val="2"/>
        <charset val="238"/>
      </rPr>
      <t>W,1</t>
    </r>
  </si>
  <si>
    <r>
      <t>θ</t>
    </r>
    <r>
      <rPr>
        <vertAlign val="subscript"/>
        <sz val="10"/>
        <color rgb="FF000000"/>
        <rFont val="Arial"/>
        <family val="2"/>
        <charset val="238"/>
      </rPr>
      <t>W,dis,avg,1</t>
    </r>
  </si>
  <si>
    <r>
      <t>θ</t>
    </r>
    <r>
      <rPr>
        <vertAlign val="subscript"/>
        <sz val="10"/>
        <color rgb="FF000000"/>
        <rFont val="Arial"/>
        <family val="2"/>
        <charset val="238"/>
      </rPr>
      <t>amb,1</t>
    </r>
  </si>
  <si>
    <r>
      <t>U</t>
    </r>
    <r>
      <rPr>
        <vertAlign val="subscript"/>
        <sz val="10"/>
        <color rgb="FF000000"/>
        <rFont val="Arial"/>
        <family val="2"/>
        <charset val="238"/>
      </rPr>
      <t>W,2</t>
    </r>
  </si>
  <si>
    <r>
      <t>L</t>
    </r>
    <r>
      <rPr>
        <vertAlign val="subscript"/>
        <sz val="10"/>
        <color rgb="FF000000"/>
        <rFont val="Arial"/>
        <family val="2"/>
        <charset val="238"/>
      </rPr>
      <t>W,2</t>
    </r>
  </si>
  <si>
    <r>
      <t>θ</t>
    </r>
    <r>
      <rPr>
        <vertAlign val="subscript"/>
        <sz val="10"/>
        <color rgb="FF000000"/>
        <rFont val="Arial"/>
        <family val="2"/>
        <charset val="238"/>
      </rPr>
      <t>W,dis,avg,3</t>
    </r>
  </si>
  <si>
    <r>
      <t>θ</t>
    </r>
    <r>
      <rPr>
        <vertAlign val="subscript"/>
        <sz val="10"/>
        <color rgb="FF000000"/>
        <rFont val="Arial"/>
        <family val="2"/>
        <charset val="238"/>
      </rPr>
      <t>amb,3</t>
    </r>
  </si>
  <si>
    <r>
      <t>θ</t>
    </r>
    <r>
      <rPr>
        <vertAlign val="subscript"/>
        <sz val="10"/>
        <color rgb="FF000000"/>
        <rFont val="Arial"/>
        <family val="2"/>
        <charset val="238"/>
      </rPr>
      <t>W,dis,avg,2</t>
    </r>
  </si>
  <si>
    <r>
      <t>θ</t>
    </r>
    <r>
      <rPr>
        <vertAlign val="subscript"/>
        <sz val="10"/>
        <color rgb="FF000000"/>
        <rFont val="Arial"/>
        <family val="2"/>
        <charset val="238"/>
      </rPr>
      <t>amb,2</t>
    </r>
  </si>
  <si>
    <r>
      <t>U</t>
    </r>
    <r>
      <rPr>
        <vertAlign val="subscript"/>
        <sz val="10"/>
        <color rgb="FF000000"/>
        <rFont val="Arial"/>
        <family val="2"/>
        <charset val="238"/>
      </rPr>
      <t>W,3</t>
    </r>
  </si>
  <si>
    <r>
      <t>L</t>
    </r>
    <r>
      <rPr>
        <vertAlign val="subscript"/>
        <sz val="10"/>
        <color rgb="FF000000"/>
        <rFont val="Arial"/>
        <family val="2"/>
        <charset val="238"/>
      </rPr>
      <t>W,3</t>
    </r>
  </si>
  <si>
    <r>
      <t>U</t>
    </r>
    <r>
      <rPr>
        <vertAlign val="subscript"/>
        <sz val="10"/>
        <color rgb="FF000000"/>
        <rFont val="Arial"/>
        <family val="2"/>
        <charset val="238"/>
      </rPr>
      <t>W,4</t>
    </r>
  </si>
  <si>
    <r>
      <t>L</t>
    </r>
    <r>
      <rPr>
        <vertAlign val="subscript"/>
        <sz val="10"/>
        <color rgb="FF000000"/>
        <rFont val="Arial"/>
        <family val="2"/>
        <charset val="238"/>
      </rPr>
      <t>W,4</t>
    </r>
  </si>
  <si>
    <r>
      <t>θ</t>
    </r>
    <r>
      <rPr>
        <vertAlign val="subscript"/>
        <sz val="10"/>
        <color rgb="FF000000"/>
        <rFont val="Arial"/>
        <family val="2"/>
        <charset val="238"/>
      </rPr>
      <t>W,dis,avg,4</t>
    </r>
  </si>
  <si>
    <r>
      <t>θ</t>
    </r>
    <r>
      <rPr>
        <vertAlign val="subscript"/>
        <sz val="10"/>
        <color rgb="FF000000"/>
        <rFont val="Arial"/>
        <family val="2"/>
        <charset val="238"/>
      </rPr>
      <t>amb,4</t>
    </r>
  </si>
  <si>
    <r>
      <t>Q</t>
    </r>
    <r>
      <rPr>
        <b/>
        <vertAlign val="subscript"/>
        <sz val="10"/>
        <color rgb="FF000000"/>
        <rFont val="Arial"/>
        <family val="2"/>
        <charset val="238"/>
      </rPr>
      <t>W,dis,ls,col,on,3</t>
    </r>
  </si>
  <si>
    <r>
      <t>Q</t>
    </r>
    <r>
      <rPr>
        <b/>
        <vertAlign val="subscript"/>
        <sz val="10"/>
        <color rgb="FF000000"/>
        <rFont val="Arial"/>
        <family val="2"/>
        <charset val="238"/>
      </rPr>
      <t>W,dis,ls,col,on,4</t>
    </r>
  </si>
  <si>
    <r>
      <t>n</t>
    </r>
    <r>
      <rPr>
        <vertAlign val="subscript"/>
        <sz val="11"/>
        <color theme="1"/>
        <rFont val="Calibri"/>
        <family val="2"/>
        <charset val="238"/>
        <scheme val="minor"/>
      </rPr>
      <t>norm</t>
    </r>
  </si>
  <si>
    <r>
      <t>Q</t>
    </r>
    <r>
      <rPr>
        <b/>
        <vertAlign val="subscript"/>
        <sz val="11"/>
        <color theme="1"/>
        <rFont val="Calibri"/>
        <family val="2"/>
        <charset val="238"/>
        <scheme val="minor"/>
      </rPr>
      <t>W,dis,ls</t>
    </r>
    <r>
      <rPr>
        <sz val="11"/>
        <color theme="1"/>
        <rFont val="Calibri"/>
        <family val="2"/>
        <charset val="238"/>
        <scheme val="minor"/>
      </rPr>
      <t/>
    </r>
  </si>
  <si>
    <r>
      <t>Q</t>
    </r>
    <r>
      <rPr>
        <b/>
        <vertAlign val="subscript"/>
        <sz val="11"/>
        <color theme="1"/>
        <rFont val="Calibri"/>
        <family val="2"/>
        <charset val="238"/>
        <scheme val="minor"/>
      </rPr>
      <t>W,gen,out</t>
    </r>
  </si>
  <si>
    <r>
      <t>Q</t>
    </r>
    <r>
      <rPr>
        <b/>
        <vertAlign val="subscript"/>
        <sz val="10"/>
        <color rgb="FF000000"/>
        <rFont val="Arial"/>
        <family val="2"/>
        <charset val="238"/>
      </rPr>
      <t>W,dis,ls,col,off,1</t>
    </r>
  </si>
  <si>
    <r>
      <t>Q</t>
    </r>
    <r>
      <rPr>
        <b/>
        <vertAlign val="subscript"/>
        <sz val="10"/>
        <color rgb="FF000000"/>
        <rFont val="Arial"/>
        <family val="2"/>
        <charset val="238"/>
      </rPr>
      <t>W,dis,ls,col,off,2</t>
    </r>
  </si>
  <si>
    <r>
      <t>Q</t>
    </r>
    <r>
      <rPr>
        <b/>
        <vertAlign val="subscript"/>
        <sz val="10"/>
        <color rgb="FF000000"/>
        <rFont val="Arial"/>
        <family val="2"/>
        <charset val="238"/>
      </rPr>
      <t>W,dis,ls,col,off,3</t>
    </r>
  </si>
  <si>
    <r>
      <t>Q</t>
    </r>
    <r>
      <rPr>
        <b/>
        <vertAlign val="subscript"/>
        <sz val="10"/>
        <color rgb="FF000000"/>
        <rFont val="Arial"/>
        <family val="2"/>
        <charset val="238"/>
      </rPr>
      <t>W,dis,ls,col,off,4</t>
    </r>
  </si>
  <si>
    <r>
      <t>V</t>
    </r>
    <r>
      <rPr>
        <vertAlign val="subscript"/>
        <sz val="10"/>
        <color rgb="FF000000"/>
        <rFont val="Arial"/>
        <family val="2"/>
        <charset val="238"/>
      </rPr>
      <t>W,dis,1</t>
    </r>
  </si>
  <si>
    <r>
      <t>V</t>
    </r>
    <r>
      <rPr>
        <vertAlign val="subscript"/>
        <sz val="10"/>
        <color rgb="FF000000"/>
        <rFont val="Arial"/>
        <family val="2"/>
        <charset val="238"/>
      </rPr>
      <t>W,dis,2</t>
    </r>
  </si>
  <si>
    <r>
      <t>V</t>
    </r>
    <r>
      <rPr>
        <vertAlign val="subscript"/>
        <sz val="10"/>
        <color rgb="FF000000"/>
        <rFont val="Arial"/>
        <family val="2"/>
        <charset val="238"/>
      </rPr>
      <t>W,dis,3</t>
    </r>
  </si>
  <si>
    <r>
      <t>V</t>
    </r>
    <r>
      <rPr>
        <vertAlign val="subscript"/>
        <sz val="10"/>
        <color rgb="FF000000"/>
        <rFont val="Arial"/>
        <family val="2"/>
        <charset val="238"/>
      </rPr>
      <t>W,dis,4</t>
    </r>
  </si>
  <si>
    <t>Výsledková listina výpočtů</t>
  </si>
  <si>
    <t>K. ú.:</t>
  </si>
  <si>
    <t>P. p. č.:</t>
  </si>
  <si>
    <t>Vzorový rodinný dům</t>
  </si>
  <si>
    <t>Kadaň</t>
  </si>
  <si>
    <t>XX/Y</t>
  </si>
  <si>
    <t>Potřeba teplé vody dle ČSN EN 15316-3-1</t>
  </si>
  <si>
    <t>m3 / den</t>
  </si>
  <si>
    <t>Potřeba tepla pro přípravu teplé vody</t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</si>
  <si>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W,dis,ls</t>
    </r>
    <r>
      <rPr>
        <sz val="11"/>
        <color theme="1"/>
        <rFont val="Calibri"/>
        <family val="2"/>
        <charset val="238"/>
        <scheme val="minor"/>
      </rPr>
      <t/>
    </r>
  </si>
  <si>
    <t>Tep. ztráta přív. potrubí, které není opatřeno cirk. potrub.</t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</si>
  <si>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W,dis,ls,ind</t>
    </r>
  </si>
  <si>
    <t>Tep. ztráta přív. potrubí s cirkulačním potrubím</t>
  </si>
  <si>
    <r>
      <t>Q</t>
    </r>
    <r>
      <rPr>
        <vertAlign val="subscript"/>
        <sz val="10"/>
        <color rgb="FF000000"/>
        <rFont val="Arial"/>
        <family val="2"/>
        <charset val="238"/>
      </rPr>
      <t>W,dis,ls,col</t>
    </r>
    <r>
      <rPr>
        <sz val="10"/>
        <color rgb="FF000000"/>
        <rFont val="Arial"/>
        <family val="2"/>
        <charset val="238"/>
      </rPr>
      <t/>
    </r>
  </si>
  <si>
    <r>
      <t>θ</t>
    </r>
    <r>
      <rPr>
        <vertAlign val="subscript"/>
        <sz val="11"/>
        <color theme="1"/>
        <rFont val="Calibri"/>
        <family val="2"/>
        <charset val="238"/>
        <scheme val="minor"/>
      </rPr>
      <t>W,st,avg</t>
    </r>
  </si>
  <si>
    <r>
      <t>θ</t>
    </r>
    <r>
      <rPr>
        <vertAlign val="subscript"/>
        <sz val="11"/>
        <color theme="1"/>
        <rFont val="Calibri"/>
        <family val="2"/>
        <charset val="238"/>
        <scheme val="minor"/>
      </rPr>
      <t>amb,avg</t>
    </r>
  </si>
  <si>
    <r>
      <t>Δθ</t>
    </r>
    <r>
      <rPr>
        <vertAlign val="subscript"/>
        <sz val="11"/>
        <color theme="1"/>
        <rFont val="Calibri"/>
        <family val="2"/>
        <charset val="238"/>
        <scheme val="minor"/>
      </rPr>
      <t>W,st,sby</t>
    </r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</si>
  <si>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W,st,sby</t>
    </r>
  </si>
  <si>
    <t>střední teplota vody v zásobníku teplé vody [°C]</t>
  </si>
  <si>
    <t>střední teplota v okolí zásobníku teplé vody [°C]</t>
  </si>
  <si>
    <r>
      <t>střední rozdíl mezi teplotou vody v zásobníku a jeho okolí při měření tepelné ztráty (podle ČSN EN 12897 Δθ</t>
    </r>
    <r>
      <rPr>
        <i/>
        <vertAlign val="subscript"/>
        <sz val="11"/>
        <color theme="1"/>
        <rFont val="Calibri"/>
        <family val="2"/>
        <charset val="238"/>
        <scheme val="minor"/>
      </rPr>
      <t>W,st,sby</t>
    </r>
    <r>
      <rPr>
        <i/>
        <sz val="11"/>
        <color theme="1"/>
        <rFont val="Calibri"/>
        <family val="2"/>
        <charset val="238"/>
        <scheme val="minor"/>
      </rPr>
      <t xml:space="preserve"> = 45 °C) [°C]</t>
    </r>
  </si>
  <si>
    <t>tepelná ztráta změřená např. podle ČSN EN 12897 [MJ/den]</t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</si>
  <si>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W,st,ls</t>
    </r>
    <r>
      <rPr>
        <sz val="11"/>
        <color theme="1"/>
        <rFont val="Calibri"/>
        <family val="2"/>
        <charset val="238"/>
        <scheme val="minor"/>
      </rPr>
      <t xml:space="preserve"> = [(θ</t>
    </r>
    <r>
      <rPr>
        <vertAlign val="subscript"/>
        <sz val="11"/>
        <color theme="1"/>
        <rFont val="Calibri"/>
        <family val="2"/>
        <charset val="238"/>
        <scheme val="minor"/>
      </rPr>
      <t>W,st,avg</t>
    </r>
    <r>
      <rPr>
        <sz val="11"/>
        <color theme="1"/>
        <rFont val="Calibri"/>
        <family val="2"/>
        <charset val="238"/>
        <scheme val="minor"/>
      </rPr>
      <t xml:space="preserve"> - θ</t>
    </r>
    <r>
      <rPr>
        <vertAlign val="subscript"/>
        <sz val="11"/>
        <color theme="1"/>
        <rFont val="Calibri"/>
        <family val="2"/>
        <charset val="238"/>
        <scheme val="minor"/>
      </rPr>
      <t>amb,avg</t>
    </r>
    <r>
      <rPr>
        <sz val="11"/>
        <color theme="1"/>
        <rFont val="Calibri"/>
        <family val="2"/>
        <charset val="238"/>
        <scheme val="minor"/>
      </rPr>
      <t>) / Δθ</t>
    </r>
    <r>
      <rPr>
        <vertAlign val="subscript"/>
        <sz val="11"/>
        <color theme="1"/>
        <rFont val="Calibri"/>
        <family val="2"/>
        <charset val="238"/>
        <scheme val="minor"/>
      </rPr>
      <t>W,st,sby</t>
    </r>
    <r>
      <rPr>
        <sz val="11"/>
        <color theme="1"/>
        <rFont val="Calibri"/>
        <family val="2"/>
        <charset val="238"/>
        <scheme val="minor"/>
      </rPr>
      <t>] * Q</t>
    </r>
    <r>
      <rPr>
        <vertAlign val="subscript"/>
        <sz val="11"/>
        <color theme="1"/>
        <rFont val="Calibri"/>
        <family val="2"/>
        <charset val="238"/>
        <scheme val="minor"/>
      </rPr>
      <t>W,st,sby</t>
    </r>
  </si>
  <si>
    <r>
      <t>Q</t>
    </r>
    <r>
      <rPr>
        <b/>
        <vertAlign val="subscript"/>
        <sz val="11"/>
        <color theme="1"/>
        <rFont val="Calibri"/>
        <family val="2"/>
        <charset val="238"/>
        <scheme val="minor"/>
      </rPr>
      <t>W,st,ls</t>
    </r>
  </si>
  <si>
    <t>pozn.: 1 kWh = 3,6 MJ</t>
  </si>
  <si>
    <t>Tepelná ztráta přívodního a zpětného potrubí topné vody k ohřívači vody</t>
  </si>
  <si>
    <t>největší délka budovy [m]</t>
  </si>
  <si>
    <t>největší šířka budovy [m]</t>
  </si>
  <si>
    <t>počet vytápěných podlaží</t>
  </si>
  <si>
    <r>
      <t>t</t>
    </r>
    <r>
      <rPr>
        <b/>
        <vertAlign val="subscript"/>
        <sz val="10"/>
        <color rgb="FF000000"/>
        <rFont val="Arial"/>
        <family val="2"/>
        <charset val="238"/>
      </rPr>
      <t>W</t>
    </r>
  </si>
  <si>
    <r>
      <t>L</t>
    </r>
    <r>
      <rPr>
        <vertAlign val="subscript"/>
        <sz val="11"/>
        <color rgb="FF000000"/>
        <rFont val="Calibri"/>
        <family val="2"/>
        <charset val="238"/>
        <scheme val="minor"/>
      </rPr>
      <t>B</t>
    </r>
  </si>
  <si>
    <r>
      <t>B</t>
    </r>
    <r>
      <rPr>
        <vertAlign val="subscript"/>
        <sz val="11"/>
        <color rgb="FF000000"/>
        <rFont val="Calibri"/>
        <family val="2"/>
        <charset val="238"/>
        <scheme val="minor"/>
      </rPr>
      <t>B</t>
    </r>
  </si>
  <si>
    <r>
      <t>n</t>
    </r>
    <r>
      <rPr>
        <vertAlign val="subscript"/>
        <sz val="11"/>
        <color rgb="FF000000"/>
        <rFont val="Calibri"/>
        <family val="2"/>
        <charset val="238"/>
        <scheme val="minor"/>
      </rPr>
      <t>f</t>
    </r>
  </si>
  <si>
    <r>
      <t>h</t>
    </r>
    <r>
      <rPr>
        <vertAlign val="subscript"/>
        <sz val="11"/>
        <color rgb="FF000000"/>
        <rFont val="Calibri"/>
        <family val="2"/>
        <charset val="238"/>
        <scheme val="minor"/>
      </rPr>
      <t>f</t>
    </r>
  </si>
  <si>
    <t>průměrná výška podlaží [m]</t>
  </si>
  <si>
    <r>
      <t>pozn. t</t>
    </r>
    <r>
      <rPr>
        <i/>
        <vertAlign val="subscript"/>
        <sz val="9"/>
        <color theme="1"/>
        <rFont val="Calibri"/>
        <family val="2"/>
        <charset val="238"/>
        <scheme val="minor"/>
      </rPr>
      <t>w</t>
    </r>
    <r>
      <rPr>
        <i/>
        <sz val="9"/>
        <color theme="1"/>
        <rFont val="Calibri"/>
        <family val="2"/>
        <charset val="238"/>
        <scheme val="minor"/>
      </rPr>
      <t xml:space="preserve"> = 10 + 1 / [0,07 + 50 / (0,32 * L</t>
    </r>
    <r>
      <rPr>
        <i/>
        <vertAlign val="subscript"/>
        <sz val="9"/>
        <color theme="1"/>
        <rFont val="Calibri"/>
        <family val="2"/>
        <charset val="238"/>
        <scheme val="minor"/>
      </rPr>
      <t>B</t>
    </r>
    <r>
      <rPr>
        <i/>
        <sz val="9"/>
        <color theme="1"/>
        <rFont val="Calibri"/>
        <family val="2"/>
        <charset val="238"/>
        <scheme val="minor"/>
      </rPr>
      <t xml:space="preserve"> * B</t>
    </r>
    <r>
      <rPr>
        <i/>
        <vertAlign val="subscript"/>
        <sz val="9"/>
        <color theme="1"/>
        <rFont val="Calibri"/>
        <family val="2"/>
        <charset val="238"/>
        <scheme val="minor"/>
      </rPr>
      <t>B</t>
    </r>
    <r>
      <rPr>
        <i/>
        <sz val="9"/>
        <color theme="1"/>
        <rFont val="Calibri"/>
        <family val="2"/>
        <charset val="238"/>
        <scheme val="minor"/>
      </rPr>
      <t xml:space="preserve"> * n</t>
    </r>
    <r>
      <rPr>
        <i/>
        <vertAlign val="subscript"/>
        <sz val="9"/>
        <color theme="1"/>
        <rFont val="Calibri"/>
        <family val="2"/>
        <charset val="238"/>
        <scheme val="minor"/>
      </rPr>
      <t>f</t>
    </r>
    <r>
      <rPr>
        <i/>
        <sz val="9"/>
        <color theme="1"/>
        <rFont val="Calibri"/>
        <family val="2"/>
        <charset val="238"/>
        <scheme val="minor"/>
      </rPr>
      <t xml:space="preserve"> * h</t>
    </r>
    <r>
      <rPr>
        <i/>
        <vertAlign val="subscript"/>
        <sz val="9"/>
        <color theme="1"/>
        <rFont val="Calibri"/>
        <family val="2"/>
        <charset val="238"/>
        <scheme val="minor"/>
      </rPr>
      <t>f</t>
    </r>
    <r>
      <rPr>
        <i/>
        <sz val="9"/>
        <color theme="1"/>
        <rFont val="Calibri"/>
        <family val="2"/>
        <charset val="238"/>
        <scheme val="minor"/>
      </rPr>
      <t>)]</t>
    </r>
  </si>
  <si>
    <t>Doba provozu cirkulačního čerpadla</t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</si>
  <si>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w</t>
    </r>
  </si>
  <si>
    <r>
      <t>Q</t>
    </r>
    <r>
      <rPr>
        <b/>
        <vertAlign val="subscript"/>
        <sz val="10"/>
        <color rgb="FF000000"/>
        <rFont val="Arial"/>
        <family val="2"/>
        <charset val="238"/>
      </rPr>
      <t>W,p,ls</t>
    </r>
  </si>
  <si>
    <r>
      <t>Q</t>
    </r>
    <r>
      <rPr>
        <vertAlign val="subscript"/>
        <sz val="10"/>
        <color rgb="FF000000"/>
        <rFont val="Arial"/>
        <family val="2"/>
        <charset val="238"/>
      </rPr>
      <t>W,p,ls</t>
    </r>
    <r>
      <rPr>
        <sz val="10"/>
        <color rgb="FF000000"/>
        <rFont val="Arial"/>
        <family val="2"/>
        <charset val="238"/>
      </rPr>
      <t xml:space="preserve"> = </t>
    </r>
    <r>
      <rPr>
        <sz val="10"/>
        <color rgb="FF000000"/>
        <rFont val="Arial"/>
        <family val="2"/>
        <charset val="238"/>
      </rPr>
      <t>0,0036 * U</t>
    </r>
    <r>
      <rPr>
        <vertAlign val="subscript"/>
        <sz val="10"/>
        <color rgb="FF000000"/>
        <rFont val="Arial"/>
        <family val="2"/>
        <charset val="238"/>
      </rPr>
      <t>W</t>
    </r>
    <r>
      <rPr>
        <sz val="10"/>
        <color rgb="FF000000"/>
        <rFont val="Arial"/>
        <family val="2"/>
        <charset val="238"/>
      </rPr>
      <t xml:space="preserve"> * L</t>
    </r>
    <r>
      <rPr>
        <vertAlign val="subscript"/>
        <sz val="10"/>
        <color rgb="FF000000"/>
        <rFont val="Arial"/>
        <family val="2"/>
        <charset val="238"/>
      </rPr>
      <t xml:space="preserve">W </t>
    </r>
    <r>
      <rPr>
        <sz val="10"/>
        <color rgb="FF000000"/>
        <rFont val="Arial"/>
        <family val="2"/>
        <charset val="238"/>
      </rPr>
      <t>* (θ</t>
    </r>
    <r>
      <rPr>
        <vertAlign val="subscript"/>
        <sz val="10"/>
        <color rgb="FF000000"/>
        <rFont val="Arial"/>
        <family val="2"/>
        <charset val="238"/>
      </rPr>
      <t>W,dis,avg</t>
    </r>
    <r>
      <rPr>
        <sz val="10"/>
        <color rgb="FF000000"/>
        <rFont val="Arial"/>
        <family val="2"/>
        <charset val="238"/>
      </rPr>
      <t xml:space="preserve"> - θ</t>
    </r>
    <r>
      <rPr>
        <vertAlign val="subscript"/>
        <sz val="10"/>
        <color rgb="FF000000"/>
        <rFont val="Arial"/>
        <family val="2"/>
        <charset val="238"/>
      </rPr>
      <t>amb</t>
    </r>
    <r>
      <rPr>
        <sz val="10"/>
        <color rgb="FF000000"/>
        <rFont val="Arial"/>
        <family val="2"/>
        <charset val="238"/>
      </rPr>
      <t>) * t</t>
    </r>
    <r>
      <rPr>
        <vertAlign val="subscript"/>
        <sz val="10"/>
        <color rgb="FF000000"/>
        <rFont val="Arial"/>
        <family val="2"/>
        <charset val="238"/>
      </rPr>
      <t>W</t>
    </r>
  </si>
  <si>
    <r>
      <t>U</t>
    </r>
    <r>
      <rPr>
        <vertAlign val="subscript"/>
        <sz val="10"/>
        <color rgb="FF000000"/>
        <rFont val="Arial"/>
        <family val="2"/>
        <charset val="238"/>
      </rPr>
      <t>W</t>
    </r>
  </si>
  <si>
    <r>
      <t>L</t>
    </r>
    <r>
      <rPr>
        <vertAlign val="subscript"/>
        <sz val="10"/>
        <color rgb="FF000000"/>
        <rFont val="Arial"/>
        <family val="2"/>
        <charset val="238"/>
      </rPr>
      <t>W</t>
    </r>
  </si>
  <si>
    <r>
      <t>θ</t>
    </r>
    <r>
      <rPr>
        <vertAlign val="subscript"/>
        <sz val="10"/>
        <color rgb="FF000000"/>
        <rFont val="Arial"/>
        <family val="2"/>
        <charset val="238"/>
      </rPr>
      <t>W,dis,avg</t>
    </r>
  </si>
  <si>
    <t>Tep. ztráta přív. a zpět. potrubí topné vody k ohřívači vody</t>
  </si>
  <si>
    <t>Energetický požadavek na zdroj tepla pro přípravu TV</t>
  </si>
  <si>
    <t>Potřeba teplé vody</t>
  </si>
  <si>
    <t>Vypracoval:</t>
  </si>
  <si>
    <t>Jan Richter</t>
  </si>
  <si>
    <t>Podpis:</t>
  </si>
  <si>
    <t>Seznam použitých norem a předpisů:</t>
  </si>
  <si>
    <t>Vyhl. 193/2007 Sb.</t>
  </si>
  <si>
    <t>ČSN EN 15316-3-1</t>
  </si>
  <si>
    <t>ČSN 06 0320</t>
  </si>
  <si>
    <t>Tepelné soustavy v budovách - Příprava teplé vody - Navrhování a projektování</t>
  </si>
  <si>
    <t>Tep. soust. v budovách - Výpočtová metoda pro stanovení energ. potřeb a účinností soustavy</t>
  </si>
  <si>
    <t>ČSN EN 15316-3-2</t>
  </si>
  <si>
    <t>ČSN EN 15316-3-3</t>
  </si>
  <si>
    <t>ČSN EN 15316</t>
  </si>
  <si>
    <t>Část 3-1: Soustavy teplé vody, charakteristiky potřeb (požadavky na odběr vody)</t>
  </si>
  <si>
    <t>Část 3-2: Soustavy teplé vody, rozvody</t>
  </si>
  <si>
    <t>Část 3-3: Soustavy teplé vody, příprava</t>
  </si>
  <si>
    <t>ČSN EN 12897</t>
  </si>
  <si>
    <t>Zásobování vodou - Nepřímo ohřívané uzavřené zásobníkové ohřívače vody</t>
  </si>
  <si>
    <t>ČSN 75 5455</t>
  </si>
  <si>
    <t>Výpočet vnitřních vodovodů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</si>
</sst>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i/>
      <vertAlign val="subscript"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vertAlign val="subscript"/>
      <sz val="11"/>
      <color rgb="FF000000"/>
      <name val="Calibri"/>
      <family val="2"/>
      <charset val="238"/>
      <scheme val="minor"/>
    </font>
    <font>
      <vertAlign val="superscript"/>
      <sz val="10"/>
      <color rgb="FF000000"/>
      <name val="Arial"/>
      <family val="2"/>
      <charset val="238"/>
    </font>
    <font>
      <vertAlign val="superscript"/>
      <sz val="10"/>
      <color rgb="FF000000"/>
      <name val="Calibri"/>
      <family val="2"/>
      <charset val="238"/>
      <scheme val="minor"/>
    </font>
    <font>
      <vertAlign val="subscript"/>
      <sz val="10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vertAlign val="subscript"/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vertAlign val="subscript"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vertAlign val="subscript"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0" fillId="0" borderId="10" xfId="0" applyFont="1" applyBorder="1"/>
    <xf numFmtId="0" fontId="0" fillId="0" borderId="12" xfId="0" applyFont="1" applyBorder="1"/>
    <xf numFmtId="0" fontId="0" fillId="0" borderId="16" xfId="0" applyFont="1" applyBorder="1"/>
    <xf numFmtId="0" fontId="0" fillId="0" borderId="17" xfId="0" applyFont="1" applyBorder="1"/>
    <xf numFmtId="0" fontId="2" fillId="0" borderId="10" xfId="0" applyFont="1" applyBorder="1"/>
    <xf numFmtId="0" fontId="2" fillId="4" borderId="11" xfId="0" applyFont="1" applyFill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1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0" fillId="0" borderId="12" xfId="0" applyBorder="1"/>
    <xf numFmtId="0" fontId="0" fillId="0" borderId="17" xfId="0" applyBorder="1"/>
    <xf numFmtId="0" fontId="0" fillId="0" borderId="10" xfId="0" applyBorder="1"/>
    <xf numFmtId="0" fontId="11" fillId="0" borderId="16" xfId="0" applyFont="1" applyBorder="1"/>
    <xf numFmtId="0" fontId="0" fillId="0" borderId="21" xfId="0" applyFont="1" applyFill="1" applyBorder="1"/>
    <xf numFmtId="0" fontId="2" fillId="0" borderId="19" xfId="0" applyFont="1" applyBorder="1"/>
    <xf numFmtId="2" fontId="0" fillId="4" borderId="20" xfId="0" applyNumberFormat="1" applyFont="1" applyFill="1" applyBorder="1"/>
    <xf numFmtId="0" fontId="16" fillId="0" borderId="0" xfId="0" applyFont="1"/>
    <xf numFmtId="0" fontId="11" fillId="0" borderId="10" xfId="0" applyFont="1" applyBorder="1"/>
    <xf numFmtId="2" fontId="2" fillId="4" borderId="20" xfId="0" applyNumberFormat="1" applyFont="1" applyFill="1" applyBorder="1"/>
    <xf numFmtId="0" fontId="0" fillId="0" borderId="1" xfId="0" applyFont="1" applyFill="1" applyBorder="1"/>
    <xf numFmtId="0" fontId="0" fillId="0" borderId="22" xfId="0" applyFont="1" applyBorder="1"/>
    <xf numFmtId="0" fontId="1" fillId="0" borderId="16" xfId="0" applyFont="1" applyBorder="1"/>
    <xf numFmtId="0" fontId="0" fillId="0" borderId="1" xfId="0" applyBorder="1" applyAlignment="1">
      <alignment horizontal="center"/>
    </xf>
    <xf numFmtId="0" fontId="0" fillId="0" borderId="24" xfId="0" applyFont="1" applyBorder="1"/>
    <xf numFmtId="0" fontId="0" fillId="0" borderId="26" xfId="0" applyFont="1" applyBorder="1" applyAlignment="1">
      <alignment horizontal="center"/>
    </xf>
    <xf numFmtId="0" fontId="0" fillId="0" borderId="27" xfId="0" applyFont="1" applyBorder="1"/>
    <xf numFmtId="0" fontId="0" fillId="0" borderId="9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2" borderId="29" xfId="0" applyFont="1" applyFill="1" applyBorder="1"/>
    <xf numFmtId="0" fontId="17" fillId="2" borderId="30" xfId="0" applyFont="1" applyFill="1" applyBorder="1"/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10" xfId="0" applyFont="1" applyBorder="1"/>
    <xf numFmtId="0" fontId="1" fillId="0" borderId="25" xfId="0" applyFont="1" applyBorder="1"/>
    <xf numFmtId="0" fontId="18" fillId="0" borderId="19" xfId="0" applyFont="1" applyBorder="1"/>
    <xf numFmtId="0" fontId="0" fillId="0" borderId="21" xfId="0" applyBorder="1"/>
    <xf numFmtId="0" fontId="11" fillId="0" borderId="13" xfId="0" applyFont="1" applyBorder="1"/>
    <xf numFmtId="0" fontId="0" fillId="0" borderId="15" xfId="0" applyBorder="1"/>
    <xf numFmtId="0" fontId="2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3" xfId="0" applyFont="1" applyFill="1" applyBorder="1"/>
    <xf numFmtId="0" fontId="7" fillId="0" borderId="13" xfId="0" applyFont="1" applyBorder="1"/>
    <xf numFmtId="0" fontId="0" fillId="0" borderId="35" xfId="0" applyFont="1" applyFill="1" applyBorder="1"/>
    <xf numFmtId="0" fontId="11" fillId="0" borderId="0" xfId="0" applyFont="1" applyBorder="1"/>
    <xf numFmtId="0" fontId="0" fillId="0" borderId="0" xfId="0" applyBorder="1"/>
    <xf numFmtId="0" fontId="0" fillId="0" borderId="19" xfId="0" applyBorder="1"/>
    <xf numFmtId="0" fontId="21" fillId="0" borderId="0" xfId="0" applyFont="1"/>
    <xf numFmtId="14" fontId="22" fillId="0" borderId="0" xfId="0" applyNumberFormat="1" applyFont="1"/>
    <xf numFmtId="0" fontId="0" fillId="0" borderId="36" xfId="0" applyBorder="1"/>
    <xf numFmtId="0" fontId="0" fillId="0" borderId="9" xfId="0" applyBorder="1"/>
    <xf numFmtId="0" fontId="0" fillId="0" borderId="0" xfId="0" applyAlignment="1">
      <alignment horizontal="left" indent="1"/>
    </xf>
    <xf numFmtId="2" fontId="0" fillId="7" borderId="0" xfId="0" applyNumberFormat="1" applyFill="1"/>
    <xf numFmtId="0" fontId="1" fillId="0" borderId="0" xfId="0" applyFont="1"/>
    <xf numFmtId="0" fontId="24" fillId="0" borderId="0" xfId="0" applyFont="1"/>
    <xf numFmtId="0" fontId="11" fillId="0" borderId="0" xfId="0" applyFont="1" applyFill="1" applyBorder="1"/>
    <xf numFmtId="0" fontId="11" fillId="0" borderId="10" xfId="0" applyFont="1" applyFill="1" applyBorder="1"/>
    <xf numFmtId="0" fontId="0" fillId="0" borderId="22" xfId="0" applyBorder="1"/>
    <xf numFmtId="0" fontId="9" fillId="0" borderId="22" xfId="0" applyFont="1" applyBorder="1" applyAlignment="1">
      <alignment vertical="center"/>
    </xf>
    <xf numFmtId="0" fontId="11" fillId="0" borderId="16" xfId="0" applyFont="1" applyFill="1" applyBorder="1"/>
    <xf numFmtId="0" fontId="9" fillId="0" borderId="0" xfId="0" applyFont="1" applyBorder="1" applyAlignment="1">
      <alignment vertical="center"/>
    </xf>
    <xf numFmtId="0" fontId="11" fillId="0" borderId="13" xfId="0" applyFont="1" applyFill="1" applyBorder="1"/>
    <xf numFmtId="0" fontId="9" fillId="0" borderId="14" xfId="0" applyFont="1" applyBorder="1" applyAlignment="1">
      <alignment vertical="center"/>
    </xf>
    <xf numFmtId="0" fontId="0" fillId="0" borderId="14" xfId="0" applyBorder="1"/>
    <xf numFmtId="2" fontId="0" fillId="8" borderId="20" xfId="0" applyNumberFormat="1" applyFont="1" applyFill="1" applyBorder="1"/>
    <xf numFmtId="0" fontId="0" fillId="0" borderId="0" xfId="0" applyFill="1" applyBorder="1"/>
    <xf numFmtId="0" fontId="0" fillId="9" borderId="8" xfId="0" applyFill="1" applyBorder="1"/>
    <xf numFmtId="0" fontId="0" fillId="9" borderId="36" xfId="0" applyFill="1" applyBorder="1"/>
    <xf numFmtId="0" fontId="0" fillId="9" borderId="9" xfId="0" applyFill="1" applyBorder="1"/>
    <xf numFmtId="14" fontId="0" fillId="9" borderId="8" xfId="0" applyNumberFormat="1" applyFill="1" applyBorder="1"/>
    <xf numFmtId="0" fontId="18" fillId="0" borderId="0" xfId="0" applyFont="1" applyFill="1" applyBorder="1"/>
    <xf numFmtId="2" fontId="0" fillId="0" borderId="0" xfId="0" applyNumberFormat="1" applyFont="1" applyFill="1" applyBorder="1"/>
    <xf numFmtId="0" fontId="2" fillId="7" borderId="31" xfId="0" applyFont="1" applyFill="1" applyBorder="1"/>
    <xf numFmtId="0" fontId="0" fillId="0" borderId="21" xfId="0" applyBorder="1" applyAlignment="1">
      <alignment horizontal="left" indent="1"/>
    </xf>
    <xf numFmtId="2" fontId="2" fillId="7" borderId="31" xfId="0" applyNumberFormat="1" applyFont="1" applyFill="1" applyBorder="1"/>
    <xf numFmtId="0" fontId="1" fillId="0" borderId="8" xfId="0" applyFont="1" applyBorder="1"/>
    <xf numFmtId="0" fontId="0" fillId="0" borderId="3" xfId="0" applyBorder="1"/>
    <xf numFmtId="0" fontId="26" fillId="0" borderId="0" xfId="0" applyFont="1"/>
    <xf numFmtId="0" fontId="0" fillId="2" borderId="11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36" xfId="0" applyFont="1" applyFill="1" applyBorder="1" applyProtection="1">
      <protection locked="0"/>
    </xf>
    <xf numFmtId="0" fontId="0" fillId="5" borderId="9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14" fontId="0" fillId="5" borderId="1" xfId="0" applyNumberFormat="1" applyFont="1" applyFill="1" applyBorder="1" applyAlignment="1" applyProtection="1">
      <alignment horizontal="left"/>
      <protection locked="0"/>
    </xf>
    <xf numFmtId="0" fontId="0" fillId="5" borderId="1" xfId="0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0" fontId="0" fillId="6" borderId="1" xfId="0" applyFont="1" applyFill="1" applyBorder="1" applyProtection="1">
      <protection locked="0"/>
    </xf>
    <xf numFmtId="2" fontId="0" fillId="6" borderId="1" xfId="0" applyNumberFormat="1" applyFont="1" applyFill="1" applyBorder="1" applyProtection="1">
      <protection locked="0"/>
    </xf>
    <xf numFmtId="2" fontId="0" fillId="6" borderId="26" xfId="0" applyNumberFormat="1" applyFont="1" applyFill="1" applyBorder="1" applyProtection="1">
      <protection locked="0"/>
    </xf>
    <xf numFmtId="0" fontId="0" fillId="6" borderId="34" xfId="0" applyFont="1" applyFill="1" applyBorder="1" applyProtection="1">
      <protection locked="0"/>
    </xf>
    <xf numFmtId="0" fontId="0" fillId="6" borderId="26" xfId="0" applyFont="1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H8" sqref="H8"/>
    </sheetView>
  </sheetViews>
  <sheetFormatPr defaultRowHeight="15" x14ac:dyDescent="0.25"/>
  <cols>
    <col min="1" max="1" width="20.85546875" style="2" customWidth="1"/>
    <col min="2" max="2" width="30.42578125" style="2" customWidth="1"/>
    <col min="3" max="3" width="16" style="2" bestFit="1" customWidth="1"/>
    <col min="4" max="4" width="3.42578125" style="2" customWidth="1"/>
    <col min="5" max="6" width="9.140625" style="2"/>
    <col min="7" max="7" width="11.42578125" style="2" bestFit="1" customWidth="1"/>
    <col min="8" max="16384" width="9.140625" style="2"/>
  </cols>
  <sheetData>
    <row r="1" spans="1:3" x14ac:dyDescent="0.25">
      <c r="A1" s="4" t="s">
        <v>0</v>
      </c>
    </row>
    <row r="2" spans="1:3" x14ac:dyDescent="0.25">
      <c r="A2" s="2" t="s">
        <v>1</v>
      </c>
    </row>
    <row r="3" spans="1:3" x14ac:dyDescent="0.25">
      <c r="A3" s="4" t="s">
        <v>48</v>
      </c>
    </row>
    <row r="4" spans="1:3" ht="15.75" thickBot="1" x14ac:dyDescent="0.3">
      <c r="A4" s="4"/>
    </row>
    <row r="5" spans="1:3" ht="18" x14ac:dyDescent="0.35">
      <c r="A5" s="5" t="s">
        <v>51</v>
      </c>
      <c r="B5" s="95">
        <v>45</v>
      </c>
      <c r="C5" s="26" t="s">
        <v>71</v>
      </c>
    </row>
    <row r="6" spans="1:3" x14ac:dyDescent="0.25">
      <c r="A6" s="7" t="s">
        <v>7</v>
      </c>
      <c r="B6" s="96">
        <v>4</v>
      </c>
      <c r="C6" s="27" t="s">
        <v>72</v>
      </c>
    </row>
    <row r="7" spans="1:3" ht="15.75" thickBot="1" x14ac:dyDescent="0.3">
      <c r="A7" s="7"/>
      <c r="B7" s="3"/>
      <c r="C7" s="8"/>
    </row>
    <row r="8" spans="1:3" ht="18.75" x14ac:dyDescent="0.35">
      <c r="A8" s="9" t="s">
        <v>52</v>
      </c>
      <c r="B8" s="10">
        <f>0.001*B5*B6</f>
        <v>0.18</v>
      </c>
      <c r="C8" s="6" t="s">
        <v>53</v>
      </c>
    </row>
    <row r="9" spans="1:3" ht="15.75" thickBot="1" x14ac:dyDescent="0.3">
      <c r="A9" s="11"/>
      <c r="B9" s="12">
        <f>B8*1000</f>
        <v>180</v>
      </c>
      <c r="C9" s="13" t="s">
        <v>47</v>
      </c>
    </row>
    <row r="11" spans="1:3" ht="18" x14ac:dyDescent="0.35">
      <c r="A11" s="2" t="s">
        <v>54</v>
      </c>
    </row>
    <row r="13" spans="1:3" ht="18" x14ac:dyDescent="0.35">
      <c r="A13" s="2" t="s">
        <v>51</v>
      </c>
      <c r="B13" s="2" t="s">
        <v>6</v>
      </c>
    </row>
    <row r="14" spans="1:3" x14ac:dyDescent="0.25">
      <c r="A14" s="2" t="s">
        <v>7</v>
      </c>
      <c r="B14" s="2" t="s">
        <v>11</v>
      </c>
    </row>
    <row r="16" spans="1:3" x14ac:dyDescent="0.25">
      <c r="A16" s="4" t="s">
        <v>8</v>
      </c>
    </row>
    <row r="17" spans="1:3" x14ac:dyDescent="0.25">
      <c r="A17" s="14" t="s">
        <v>9</v>
      </c>
      <c r="B17" s="15" t="s">
        <v>10</v>
      </c>
      <c r="C17" s="16" t="s">
        <v>12</v>
      </c>
    </row>
    <row r="18" spans="1:3" ht="18" x14ac:dyDescent="0.35">
      <c r="A18" s="17"/>
      <c r="B18" s="18" t="s">
        <v>55</v>
      </c>
      <c r="C18" s="19"/>
    </row>
    <row r="19" spans="1:3" x14ac:dyDescent="0.25">
      <c r="A19" s="20" t="s">
        <v>13</v>
      </c>
      <c r="B19" s="21" t="s">
        <v>35</v>
      </c>
      <c r="C19" s="22" t="s">
        <v>40</v>
      </c>
    </row>
    <row r="20" spans="1:3" x14ac:dyDescent="0.25">
      <c r="A20" s="20" t="s">
        <v>14</v>
      </c>
      <c r="B20" s="21">
        <v>40</v>
      </c>
      <c r="C20" s="22" t="s">
        <v>40</v>
      </c>
    </row>
    <row r="21" spans="1:3" x14ac:dyDescent="0.25">
      <c r="A21" s="20" t="s">
        <v>15</v>
      </c>
      <c r="B21" s="21">
        <v>28</v>
      </c>
      <c r="C21" s="22" t="s">
        <v>41</v>
      </c>
    </row>
    <row r="22" spans="1:3" ht="30" x14ac:dyDescent="0.25">
      <c r="A22" s="20" t="s">
        <v>16</v>
      </c>
      <c r="B22" s="21">
        <v>56</v>
      </c>
      <c r="C22" s="22" t="s">
        <v>41</v>
      </c>
    </row>
    <row r="23" spans="1:3" ht="30" x14ac:dyDescent="0.25">
      <c r="A23" s="20" t="s">
        <v>17</v>
      </c>
      <c r="B23" s="21">
        <v>70</v>
      </c>
      <c r="C23" s="22" t="s">
        <v>41</v>
      </c>
    </row>
    <row r="24" spans="1:3" ht="30" x14ac:dyDescent="0.25">
      <c r="A24" s="20" t="s">
        <v>18</v>
      </c>
      <c r="B24" s="21">
        <v>76</v>
      </c>
      <c r="C24" s="22" t="s">
        <v>41</v>
      </c>
    </row>
    <row r="25" spans="1:3" ht="30" x14ac:dyDescent="0.25">
      <c r="A25" s="20" t="s">
        <v>19</v>
      </c>
      <c r="B25" s="21">
        <v>90</v>
      </c>
      <c r="C25" s="22" t="s">
        <v>41</v>
      </c>
    </row>
    <row r="26" spans="1:3" ht="30" x14ac:dyDescent="0.25">
      <c r="A26" s="20" t="s">
        <v>20</v>
      </c>
      <c r="B26" s="21">
        <v>97</v>
      </c>
      <c r="C26" s="22" t="s">
        <v>41</v>
      </c>
    </row>
    <row r="27" spans="1:3" ht="30" x14ac:dyDescent="0.25">
      <c r="A27" s="20" t="s">
        <v>21</v>
      </c>
      <c r="B27" s="21">
        <v>111</v>
      </c>
      <c r="C27" s="22" t="s">
        <v>41</v>
      </c>
    </row>
    <row r="28" spans="1:3" ht="30" x14ac:dyDescent="0.25">
      <c r="A28" s="20" t="s">
        <v>22</v>
      </c>
      <c r="B28" s="21">
        <v>118</v>
      </c>
      <c r="C28" s="22" t="s">
        <v>41</v>
      </c>
    </row>
    <row r="29" spans="1:3" ht="30" x14ac:dyDescent="0.25">
      <c r="A29" s="20" t="s">
        <v>23</v>
      </c>
      <c r="B29" s="21">
        <v>132</v>
      </c>
      <c r="C29" s="22" t="s">
        <v>41</v>
      </c>
    </row>
    <row r="30" spans="1:3" x14ac:dyDescent="0.25">
      <c r="A30" s="20" t="s">
        <v>24</v>
      </c>
      <c r="B30" s="21" t="s">
        <v>36</v>
      </c>
      <c r="C30" s="22" t="s">
        <v>42</v>
      </c>
    </row>
    <row r="31" spans="1:3" x14ac:dyDescent="0.25">
      <c r="A31" s="20" t="s">
        <v>25</v>
      </c>
      <c r="B31" s="21" t="s">
        <v>37</v>
      </c>
      <c r="C31" s="22" t="s">
        <v>43</v>
      </c>
    </row>
    <row r="32" spans="1:3" x14ac:dyDescent="0.25">
      <c r="A32" s="20" t="s">
        <v>26</v>
      </c>
      <c r="B32" s="21">
        <v>50</v>
      </c>
      <c r="C32" s="22" t="s">
        <v>41</v>
      </c>
    </row>
    <row r="33" spans="1:3" x14ac:dyDescent="0.25">
      <c r="A33" s="20" t="s">
        <v>27</v>
      </c>
      <c r="B33" s="21">
        <v>40</v>
      </c>
      <c r="C33" s="22" t="s">
        <v>41</v>
      </c>
    </row>
    <row r="34" spans="1:3" ht="30" x14ac:dyDescent="0.25">
      <c r="A34" s="20" t="s">
        <v>28</v>
      </c>
      <c r="B34" s="21">
        <v>56</v>
      </c>
      <c r="C34" s="22" t="s">
        <v>41</v>
      </c>
    </row>
    <row r="35" spans="1:3" ht="30" x14ac:dyDescent="0.25">
      <c r="A35" s="20" t="s">
        <v>29</v>
      </c>
      <c r="B35" s="21">
        <v>88</v>
      </c>
      <c r="C35" s="22" t="s">
        <v>41</v>
      </c>
    </row>
    <row r="36" spans="1:3" ht="30" x14ac:dyDescent="0.25">
      <c r="A36" s="20" t="s">
        <v>30</v>
      </c>
      <c r="B36" s="21" t="s">
        <v>38</v>
      </c>
      <c r="C36" s="22" t="s">
        <v>44</v>
      </c>
    </row>
    <row r="37" spans="1:3" x14ac:dyDescent="0.25">
      <c r="A37" s="20" t="s">
        <v>31</v>
      </c>
      <c r="B37" s="21" t="s">
        <v>39</v>
      </c>
      <c r="C37" s="22" t="s">
        <v>44</v>
      </c>
    </row>
    <row r="38" spans="1:3" x14ac:dyDescent="0.25">
      <c r="A38" s="20" t="s">
        <v>32</v>
      </c>
      <c r="B38" s="21">
        <v>20</v>
      </c>
      <c r="C38" s="22" t="s">
        <v>45</v>
      </c>
    </row>
    <row r="39" spans="1:3" x14ac:dyDescent="0.25">
      <c r="A39" s="20" t="s">
        <v>33</v>
      </c>
      <c r="B39" s="21">
        <v>101</v>
      </c>
      <c r="C39" s="22" t="s">
        <v>46</v>
      </c>
    </row>
    <row r="40" spans="1:3" x14ac:dyDescent="0.25">
      <c r="A40" s="20" t="s">
        <v>34</v>
      </c>
      <c r="B40" s="21">
        <v>30</v>
      </c>
      <c r="C40" s="22" t="s">
        <v>45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zoomScaleNormal="100" workbookViewId="0">
      <selection activeCell="A3" sqref="A3"/>
    </sheetView>
  </sheetViews>
  <sheetFormatPr defaultRowHeight="15" x14ac:dyDescent="0.25"/>
  <cols>
    <col min="1" max="1" width="11.85546875" style="2" customWidth="1"/>
    <col min="2" max="2" width="15.140625" style="2" customWidth="1"/>
    <col min="3" max="3" width="11.140625" style="2" customWidth="1"/>
    <col min="4" max="6" width="9.140625" style="2"/>
    <col min="7" max="7" width="9.7109375" style="2" bestFit="1" customWidth="1"/>
    <col min="8" max="8" width="10" style="2" customWidth="1"/>
    <col min="9" max="9" width="11" style="2" customWidth="1"/>
    <col min="10" max="10" width="13.5703125" style="2" bestFit="1" customWidth="1"/>
    <col min="11" max="11" width="9.140625" style="2"/>
    <col min="12" max="12" width="10.85546875" style="2" bestFit="1" customWidth="1"/>
    <col min="13" max="13" width="9.140625" style="2"/>
    <col min="14" max="14" width="13.5703125" style="2" bestFit="1" customWidth="1"/>
    <col min="15" max="15" width="9.7109375" style="2" customWidth="1"/>
    <col min="16" max="16" width="8.5703125" style="2" bestFit="1" customWidth="1"/>
    <col min="17" max="17" width="9.140625" style="2"/>
    <col min="18" max="18" width="13.5703125" style="2" bestFit="1" customWidth="1"/>
    <col min="19" max="21" width="9.140625" style="2"/>
    <col min="22" max="22" width="13.5703125" style="2" bestFit="1" customWidth="1"/>
    <col min="23" max="16384" width="9.140625" style="2"/>
  </cols>
  <sheetData>
    <row r="1" spans="1:12" x14ac:dyDescent="0.25">
      <c r="A1" s="4" t="s">
        <v>49</v>
      </c>
    </row>
    <row r="4" spans="1:12" x14ac:dyDescent="0.25">
      <c r="A4" s="2" t="s">
        <v>3</v>
      </c>
      <c r="B4" s="97" t="s">
        <v>191</v>
      </c>
      <c r="C4" s="98"/>
      <c r="D4" s="98"/>
      <c r="E4" s="98"/>
      <c r="F4" s="98"/>
      <c r="G4" s="98"/>
      <c r="H4" s="99"/>
    </row>
    <row r="5" spans="1:12" x14ac:dyDescent="0.25">
      <c r="B5" s="100"/>
      <c r="C5" s="100"/>
      <c r="D5" s="100"/>
      <c r="E5" s="100"/>
      <c r="F5" s="101"/>
      <c r="G5" s="101"/>
      <c r="H5" s="101"/>
    </row>
    <row r="6" spans="1:12" x14ac:dyDescent="0.25">
      <c r="A6" s="2" t="s">
        <v>2</v>
      </c>
      <c r="B6" s="102">
        <v>40471</v>
      </c>
      <c r="C6" s="100"/>
      <c r="D6" s="100"/>
      <c r="E6" s="100"/>
      <c r="F6" s="101"/>
      <c r="G6" s="101"/>
      <c r="H6" s="101"/>
    </row>
    <row r="7" spans="1:12" x14ac:dyDescent="0.25">
      <c r="A7" s="2" t="s">
        <v>4</v>
      </c>
      <c r="B7" s="103" t="s">
        <v>192</v>
      </c>
      <c r="C7" s="100"/>
      <c r="D7" s="100"/>
      <c r="E7" s="100"/>
      <c r="F7" s="101"/>
      <c r="G7" s="101"/>
      <c r="H7" s="101"/>
    </row>
    <row r="8" spans="1:12" x14ac:dyDescent="0.25">
      <c r="A8" s="2" t="s">
        <v>5</v>
      </c>
      <c r="B8" s="103" t="s">
        <v>193</v>
      </c>
      <c r="C8" s="100"/>
      <c r="D8" s="100"/>
      <c r="E8" s="100"/>
      <c r="F8" s="101"/>
      <c r="G8" s="101"/>
      <c r="H8" s="101"/>
    </row>
    <row r="9" spans="1:12" ht="15.75" thickBot="1" x14ac:dyDescent="0.3"/>
    <row r="10" spans="1:12" ht="18.75" thickBot="1" x14ac:dyDescent="0.4">
      <c r="A10" s="2" t="s">
        <v>50</v>
      </c>
      <c r="J10" s="31" t="s">
        <v>179</v>
      </c>
      <c r="K10" s="35">
        <f>K25+K29+O101+K112</f>
        <v>329.33055719180368</v>
      </c>
      <c r="L10" s="53" t="s">
        <v>75</v>
      </c>
    </row>
    <row r="12" spans="1:12" ht="18" x14ac:dyDescent="0.35">
      <c r="A12" t="s">
        <v>60</v>
      </c>
      <c r="B12" s="25" t="s">
        <v>56</v>
      </c>
    </row>
    <row r="13" spans="1:12" ht="18" x14ac:dyDescent="0.35">
      <c r="A13" t="s">
        <v>61</v>
      </c>
      <c r="B13" s="25" t="s">
        <v>57</v>
      </c>
    </row>
    <row r="14" spans="1:12" ht="18" x14ac:dyDescent="0.35">
      <c r="A14" t="s">
        <v>62</v>
      </c>
      <c r="B14" s="25" t="s">
        <v>58</v>
      </c>
    </row>
    <row r="15" spans="1:12" ht="18" x14ac:dyDescent="0.35">
      <c r="A15" t="s">
        <v>63</v>
      </c>
      <c r="B15" s="25" t="s">
        <v>59</v>
      </c>
    </row>
    <row r="17" spans="1:12" ht="18" x14ac:dyDescent="0.35">
      <c r="A17" s="4" t="s">
        <v>64</v>
      </c>
    </row>
    <row r="19" spans="1:12" ht="18" x14ac:dyDescent="0.35">
      <c r="A19" t="s">
        <v>70</v>
      </c>
    </row>
    <row r="20" spans="1:12" ht="15.75" thickBot="1" x14ac:dyDescent="0.3">
      <c r="J20" s="4" t="s">
        <v>48</v>
      </c>
    </row>
    <row r="21" spans="1:12" ht="18.75" x14ac:dyDescent="0.35">
      <c r="A21" t="s">
        <v>52</v>
      </c>
      <c r="B21" s="25" t="s">
        <v>69</v>
      </c>
      <c r="J21" s="28" t="s">
        <v>52</v>
      </c>
      <c r="K21" s="104">
        <v>0.18</v>
      </c>
      <c r="L21" s="26" t="s">
        <v>73</v>
      </c>
    </row>
    <row r="22" spans="1:12" ht="18" x14ac:dyDescent="0.35">
      <c r="A22" s="23" t="s">
        <v>65</v>
      </c>
      <c r="B22" s="25" t="s">
        <v>67</v>
      </c>
      <c r="J22" s="29" t="s">
        <v>65</v>
      </c>
      <c r="K22" s="105">
        <v>60</v>
      </c>
      <c r="L22" s="27" t="s">
        <v>74</v>
      </c>
    </row>
    <row r="23" spans="1:12" ht="15.75" x14ac:dyDescent="0.3">
      <c r="A23" s="23" t="s">
        <v>66</v>
      </c>
      <c r="B23" s="25" t="s">
        <v>68</v>
      </c>
      <c r="J23" s="29" t="s">
        <v>66</v>
      </c>
      <c r="K23" s="105">
        <v>13.5</v>
      </c>
      <c r="L23" s="27" t="s">
        <v>74</v>
      </c>
    </row>
    <row r="24" spans="1:12" ht="15.75" thickBot="1" x14ac:dyDescent="0.3">
      <c r="J24" s="11"/>
      <c r="K24" s="12"/>
      <c r="L24" s="13"/>
    </row>
    <row r="25" spans="1:12" ht="18.75" thickBot="1" x14ac:dyDescent="0.4">
      <c r="J25" s="31" t="s">
        <v>76</v>
      </c>
      <c r="K25" s="35">
        <f>4.182*K21*(K22-K23)</f>
        <v>35.003340000000001</v>
      </c>
      <c r="L25" s="30" t="s">
        <v>75</v>
      </c>
    </row>
    <row r="27" spans="1:12" x14ac:dyDescent="0.25">
      <c r="A27" s="4" t="s">
        <v>77</v>
      </c>
    </row>
    <row r="28" spans="1:12" ht="15.75" thickBot="1" x14ac:dyDescent="0.3"/>
    <row r="29" spans="1:12" ht="18.75" thickBot="1" x14ac:dyDescent="0.4">
      <c r="A29" s="2" t="s">
        <v>81</v>
      </c>
      <c r="J29" s="31" t="s">
        <v>178</v>
      </c>
      <c r="K29" s="35">
        <f>K45+K49</f>
        <v>290.45335952056666</v>
      </c>
      <c r="L29" s="53" t="s">
        <v>75</v>
      </c>
    </row>
    <row r="31" spans="1:12" ht="15.75" x14ac:dyDescent="0.3">
      <c r="A31" s="23" t="s">
        <v>78</v>
      </c>
      <c r="B31" s="25" t="s">
        <v>151</v>
      </c>
      <c r="J31" s="23"/>
    </row>
    <row r="32" spans="1:12" ht="15.75" x14ac:dyDescent="0.3">
      <c r="A32" s="23" t="s">
        <v>79</v>
      </c>
      <c r="B32" s="25" t="s">
        <v>80</v>
      </c>
      <c r="J32" s="23"/>
    </row>
    <row r="34" spans="1:12" x14ac:dyDescent="0.25">
      <c r="A34" s="33" t="s">
        <v>82</v>
      </c>
    </row>
    <row r="36" spans="1:12" ht="18" x14ac:dyDescent="0.35">
      <c r="A36" t="s">
        <v>99</v>
      </c>
    </row>
    <row r="37" spans="1:12" ht="15.75" thickBot="1" x14ac:dyDescent="0.3">
      <c r="J37" s="4" t="s">
        <v>48</v>
      </c>
    </row>
    <row r="38" spans="1:12" ht="18" x14ac:dyDescent="0.3">
      <c r="A38" s="23" t="s">
        <v>83</v>
      </c>
      <c r="B38" s="25" t="s">
        <v>93</v>
      </c>
      <c r="J38" s="34" t="s">
        <v>83</v>
      </c>
      <c r="K38" s="104">
        <v>1000</v>
      </c>
      <c r="L38" s="26" t="s">
        <v>96</v>
      </c>
    </row>
    <row r="39" spans="1:12" ht="15.75" x14ac:dyDescent="0.3">
      <c r="A39" s="23" t="s">
        <v>84</v>
      </c>
      <c r="B39" s="25" t="s">
        <v>89</v>
      </c>
      <c r="J39" s="29" t="s">
        <v>84</v>
      </c>
      <c r="K39" s="36">
        <v>4.1859999999999999</v>
      </c>
      <c r="L39" s="27" t="s">
        <v>95</v>
      </c>
    </row>
    <row r="40" spans="1:12" ht="18" x14ac:dyDescent="0.3">
      <c r="A40" s="23" t="s">
        <v>85</v>
      </c>
      <c r="B40" s="25" t="s">
        <v>94</v>
      </c>
      <c r="J40" s="29" t="s">
        <v>85</v>
      </c>
      <c r="K40" s="105">
        <v>0.1</v>
      </c>
      <c r="L40" s="27" t="s">
        <v>97</v>
      </c>
    </row>
    <row r="41" spans="1:12" ht="15.75" x14ac:dyDescent="0.3">
      <c r="A41" s="23" t="s">
        <v>86</v>
      </c>
      <c r="B41" s="25" t="s">
        <v>90</v>
      </c>
      <c r="J41" s="29" t="s">
        <v>86</v>
      </c>
      <c r="K41" s="105">
        <v>20</v>
      </c>
      <c r="L41" s="27" t="s">
        <v>74</v>
      </c>
    </row>
    <row r="42" spans="1:12" ht="15.75" x14ac:dyDescent="0.3">
      <c r="A42" s="23" t="s">
        <v>87</v>
      </c>
      <c r="B42" s="25" t="s">
        <v>91</v>
      </c>
      <c r="J42" s="29" t="s">
        <v>87</v>
      </c>
      <c r="K42" s="105">
        <v>40</v>
      </c>
      <c r="L42" s="27" t="s">
        <v>74</v>
      </c>
    </row>
    <row r="43" spans="1:12" ht="15.75" x14ac:dyDescent="0.3">
      <c r="A43" s="23" t="s">
        <v>88</v>
      </c>
      <c r="B43" s="25" t="s">
        <v>92</v>
      </c>
      <c r="J43" s="29" t="s">
        <v>88</v>
      </c>
      <c r="K43" s="105">
        <v>1</v>
      </c>
      <c r="L43" s="8"/>
    </row>
    <row r="44" spans="1:12" ht="15.75" thickBot="1" x14ac:dyDescent="0.3">
      <c r="J44" s="11"/>
      <c r="K44" s="12"/>
      <c r="L44" s="13"/>
    </row>
    <row r="45" spans="1:12" ht="18.75" thickBot="1" x14ac:dyDescent="0.4">
      <c r="J45" s="31" t="s">
        <v>98</v>
      </c>
      <c r="K45" s="35">
        <f>(0.001*K38*K39)*K40*(K42-K41)*K43</f>
        <v>8.3719999999999999</v>
      </c>
      <c r="L45" s="30" t="s">
        <v>75</v>
      </c>
    </row>
    <row r="47" spans="1:12" x14ac:dyDescent="0.25">
      <c r="A47" s="33" t="s">
        <v>100</v>
      </c>
    </row>
    <row r="48" spans="1:12" ht="15.75" thickBot="1" x14ac:dyDescent="0.3"/>
    <row r="49" spans="1:16" ht="16.5" thickBot="1" x14ac:dyDescent="0.35">
      <c r="A49" s="23" t="s">
        <v>101</v>
      </c>
      <c r="J49" s="52" t="s">
        <v>152</v>
      </c>
      <c r="K49" s="35">
        <f>K51+K52</f>
        <v>282.08135952056665</v>
      </c>
      <c r="L49" s="53" t="s">
        <v>75</v>
      </c>
    </row>
    <row r="50" spans="1:16" x14ac:dyDescent="0.25">
      <c r="J50" s="7"/>
      <c r="K50" s="3"/>
      <c r="L50" s="8"/>
    </row>
    <row r="51" spans="1:16" ht="15.75" x14ac:dyDescent="0.3">
      <c r="A51" s="23" t="s">
        <v>102</v>
      </c>
      <c r="B51" s="25" t="s">
        <v>104</v>
      </c>
      <c r="J51" s="29" t="s">
        <v>102</v>
      </c>
      <c r="K51" s="106">
        <f>K63+O63+K71+O71</f>
        <v>3.7123595205666033</v>
      </c>
      <c r="L51" s="27" t="s">
        <v>75</v>
      </c>
    </row>
    <row r="52" spans="1:16" ht="16.5" thickBot="1" x14ac:dyDescent="0.35">
      <c r="A52" s="23" t="s">
        <v>103</v>
      </c>
      <c r="B52" s="25" t="s">
        <v>105</v>
      </c>
      <c r="J52" s="54" t="s">
        <v>103</v>
      </c>
      <c r="K52" s="107">
        <f>K86+O86+S86+W86</f>
        <v>278.36900000000003</v>
      </c>
      <c r="L52" s="55" t="s">
        <v>75</v>
      </c>
    </row>
    <row r="54" spans="1:16" ht="15.75" x14ac:dyDescent="0.3">
      <c r="A54" s="33" t="s">
        <v>106</v>
      </c>
    </row>
    <row r="56" spans="1:16" ht="15.75" x14ac:dyDescent="0.3">
      <c r="A56" s="23" t="s">
        <v>107</v>
      </c>
    </row>
    <row r="57" spans="1:16" ht="15.75" thickBot="1" x14ac:dyDescent="0.3">
      <c r="J57" s="4" t="s">
        <v>48</v>
      </c>
      <c r="K57" s="56" t="s">
        <v>153</v>
      </c>
      <c r="N57" s="4" t="s">
        <v>48</v>
      </c>
      <c r="O57" s="56" t="s">
        <v>154</v>
      </c>
    </row>
    <row r="58" spans="1:16" ht="15.75" x14ac:dyDescent="0.3">
      <c r="A58" s="23" t="s">
        <v>108</v>
      </c>
      <c r="B58" s="25" t="s">
        <v>113</v>
      </c>
      <c r="J58" s="34" t="s">
        <v>159</v>
      </c>
      <c r="K58" s="104">
        <v>0.27</v>
      </c>
      <c r="L58" s="26" t="s">
        <v>142</v>
      </c>
      <c r="N58" s="34" t="s">
        <v>163</v>
      </c>
      <c r="O58" s="104">
        <v>0.27</v>
      </c>
      <c r="P58" s="26" t="s">
        <v>142</v>
      </c>
    </row>
    <row r="59" spans="1:16" ht="15.75" x14ac:dyDescent="0.3">
      <c r="A59" s="23" t="s">
        <v>109</v>
      </c>
      <c r="B59" s="25" t="s">
        <v>114</v>
      </c>
      <c r="J59" s="29" t="s">
        <v>160</v>
      </c>
      <c r="K59" s="105">
        <v>2</v>
      </c>
      <c r="L59" s="27" t="s">
        <v>143</v>
      </c>
      <c r="N59" s="29" t="s">
        <v>164</v>
      </c>
      <c r="O59" s="105">
        <v>2</v>
      </c>
      <c r="P59" s="27" t="s">
        <v>143</v>
      </c>
    </row>
    <row r="60" spans="1:16" ht="15.75" x14ac:dyDescent="0.3">
      <c r="A60" s="23" t="s">
        <v>110</v>
      </c>
      <c r="B60" s="25" t="s">
        <v>115</v>
      </c>
      <c r="J60" s="29" t="s">
        <v>161</v>
      </c>
      <c r="K60" s="105">
        <v>55</v>
      </c>
      <c r="L60" s="27" t="s">
        <v>74</v>
      </c>
      <c r="N60" s="29" t="s">
        <v>167</v>
      </c>
      <c r="O60" s="105">
        <v>55</v>
      </c>
      <c r="P60" s="27" t="s">
        <v>74</v>
      </c>
    </row>
    <row r="61" spans="1:16" ht="15.75" x14ac:dyDescent="0.3">
      <c r="A61" s="23" t="s">
        <v>111</v>
      </c>
      <c r="B61" s="25" t="s">
        <v>116</v>
      </c>
      <c r="J61" s="29" t="s">
        <v>162</v>
      </c>
      <c r="K61" s="108">
        <v>20</v>
      </c>
      <c r="L61" s="27" t="s">
        <v>74</v>
      </c>
      <c r="N61" s="29" t="s">
        <v>168</v>
      </c>
      <c r="O61" s="108">
        <v>20</v>
      </c>
      <c r="P61" s="27" t="s">
        <v>74</v>
      </c>
    </row>
    <row r="62" spans="1:16" ht="16.5" thickBot="1" x14ac:dyDescent="0.35">
      <c r="A62" s="23" t="s">
        <v>112</v>
      </c>
      <c r="B62" s="25" t="s">
        <v>117</v>
      </c>
      <c r="J62" s="29"/>
      <c r="K62" s="58"/>
      <c r="L62" s="27"/>
      <c r="N62" s="29"/>
      <c r="O62" s="58"/>
      <c r="P62" s="27"/>
    </row>
    <row r="63" spans="1:16" ht="15.75" thickBot="1" x14ac:dyDescent="0.3">
      <c r="J63" s="52" t="s">
        <v>157</v>
      </c>
      <c r="K63" s="32">
        <f>0.0036*K58*K59*(K60-K61)*K73</f>
        <v>0.82496878234813409</v>
      </c>
      <c r="L63" s="30" t="s">
        <v>75</v>
      </c>
      <c r="N63" s="52" t="s">
        <v>158</v>
      </c>
      <c r="O63" s="32">
        <f>0.0036*O58*O59*(O60-O61)*K73</f>
        <v>0.82496878234813409</v>
      </c>
      <c r="P63" s="30" t="s">
        <v>75</v>
      </c>
    </row>
    <row r="64" spans="1:16" x14ac:dyDescent="0.25">
      <c r="B64" s="28" t="s">
        <v>126</v>
      </c>
      <c r="C64" s="37"/>
      <c r="D64" s="37"/>
      <c r="E64" s="37"/>
      <c r="F64" s="37"/>
      <c r="G64" s="37"/>
      <c r="H64" s="6"/>
    </row>
    <row r="65" spans="1:17" ht="15.75" thickBot="1" x14ac:dyDescent="0.3">
      <c r="B65" s="38" t="s">
        <v>119</v>
      </c>
      <c r="C65" s="3"/>
      <c r="D65" s="3"/>
      <c r="E65" s="3"/>
      <c r="F65" s="3"/>
      <c r="G65" s="3"/>
      <c r="H65" s="8"/>
      <c r="J65" s="4" t="s">
        <v>48</v>
      </c>
      <c r="K65" s="56" t="s">
        <v>155</v>
      </c>
      <c r="N65" s="4" t="s">
        <v>48</v>
      </c>
      <c r="O65" s="56" t="s">
        <v>156</v>
      </c>
    </row>
    <row r="66" spans="1:17" ht="16.5" thickBot="1" x14ac:dyDescent="0.35">
      <c r="B66" s="38" t="s">
        <v>118</v>
      </c>
      <c r="C66" s="3"/>
      <c r="D66" s="3"/>
      <c r="E66" s="3"/>
      <c r="F66" s="3"/>
      <c r="G66" s="3"/>
      <c r="H66" s="8"/>
      <c r="J66" s="34" t="s">
        <v>169</v>
      </c>
      <c r="K66" s="104">
        <v>0.27</v>
      </c>
      <c r="L66" s="26" t="s">
        <v>142</v>
      </c>
      <c r="N66" s="34" t="s">
        <v>171</v>
      </c>
      <c r="O66" s="104">
        <v>0.27</v>
      </c>
      <c r="P66" s="26" t="s">
        <v>142</v>
      </c>
    </row>
    <row r="67" spans="1:17" ht="15.75" x14ac:dyDescent="0.3">
      <c r="B67" s="45" t="s">
        <v>120</v>
      </c>
      <c r="C67" s="43" t="s">
        <v>38</v>
      </c>
      <c r="D67" s="39" t="s">
        <v>122</v>
      </c>
      <c r="E67" s="39" t="s">
        <v>123</v>
      </c>
      <c r="F67" s="39" t="s">
        <v>124</v>
      </c>
      <c r="G67" s="39" t="s">
        <v>125</v>
      </c>
      <c r="H67" s="40"/>
      <c r="J67" s="29" t="s">
        <v>170</v>
      </c>
      <c r="K67" s="105">
        <v>3</v>
      </c>
      <c r="L67" s="27" t="s">
        <v>143</v>
      </c>
      <c r="N67" s="29" t="s">
        <v>172</v>
      </c>
      <c r="O67" s="105">
        <v>2</v>
      </c>
      <c r="P67" s="27" t="s">
        <v>143</v>
      </c>
    </row>
    <row r="68" spans="1:17" ht="16.5" thickBot="1" x14ac:dyDescent="0.35">
      <c r="B68" s="46" t="s">
        <v>121</v>
      </c>
      <c r="C68" s="44">
        <v>0.15</v>
      </c>
      <c r="D68" s="41">
        <v>0.18</v>
      </c>
      <c r="E68" s="41">
        <v>0.27</v>
      </c>
      <c r="F68" s="41">
        <v>0.34</v>
      </c>
      <c r="G68" s="41">
        <v>0.4</v>
      </c>
      <c r="H68" s="42"/>
      <c r="J68" s="29" t="s">
        <v>165</v>
      </c>
      <c r="K68" s="105">
        <v>55</v>
      </c>
      <c r="L68" s="27" t="s">
        <v>74</v>
      </c>
      <c r="N68" s="29" t="s">
        <v>173</v>
      </c>
      <c r="O68" s="105">
        <v>55</v>
      </c>
      <c r="P68" s="27" t="s">
        <v>74</v>
      </c>
    </row>
    <row r="69" spans="1:17" ht="16.5" thickBot="1" x14ac:dyDescent="0.35">
      <c r="J69" s="29" t="s">
        <v>166</v>
      </c>
      <c r="K69" s="105">
        <v>20</v>
      </c>
      <c r="L69" s="27" t="s">
        <v>74</v>
      </c>
      <c r="N69" s="29" t="s">
        <v>174</v>
      </c>
      <c r="O69" s="108">
        <v>20</v>
      </c>
      <c r="P69" s="27" t="s">
        <v>74</v>
      </c>
    </row>
    <row r="70" spans="1:17" ht="15.75" thickBot="1" x14ac:dyDescent="0.3">
      <c r="B70" s="50" t="s">
        <v>127</v>
      </c>
      <c r="C70" s="37"/>
      <c r="D70" s="37"/>
      <c r="E70" s="37"/>
      <c r="F70" s="37"/>
      <c r="G70" s="37"/>
      <c r="H70" s="6"/>
      <c r="J70" s="29"/>
      <c r="K70" s="57"/>
      <c r="L70" s="27"/>
      <c r="N70" s="29"/>
      <c r="O70" s="58"/>
      <c r="P70" s="27"/>
    </row>
    <row r="71" spans="1:17" ht="15.75" thickBot="1" x14ac:dyDescent="0.3">
      <c r="B71" s="117" t="s">
        <v>128</v>
      </c>
      <c r="C71" s="118"/>
      <c r="D71" s="118" t="s">
        <v>141</v>
      </c>
      <c r="E71" s="118"/>
      <c r="F71" s="118"/>
      <c r="G71" s="118"/>
      <c r="H71" s="119"/>
      <c r="J71" s="52" t="s">
        <v>175</v>
      </c>
      <c r="K71" s="32">
        <f>0.0036*K66*K67*(K68-K69)*K73</f>
        <v>1.2374531735222012</v>
      </c>
      <c r="L71" s="30" t="s">
        <v>75</v>
      </c>
      <c r="N71" s="52" t="s">
        <v>176</v>
      </c>
      <c r="O71" s="32">
        <f>0.0036*O66*O67*(O68-O69)*K73</f>
        <v>0.82496878234813409</v>
      </c>
      <c r="P71" s="30" t="s">
        <v>75</v>
      </c>
    </row>
    <row r="72" spans="1:17" ht="15.75" thickBot="1" x14ac:dyDescent="0.3">
      <c r="B72" s="120" t="s">
        <v>129</v>
      </c>
      <c r="C72" s="48" t="s">
        <v>130</v>
      </c>
      <c r="D72" s="121" t="s">
        <v>137</v>
      </c>
      <c r="E72" s="121"/>
      <c r="F72" s="121"/>
      <c r="G72" s="121"/>
      <c r="H72" s="122"/>
    </row>
    <row r="73" spans="1:17" ht="15.75" thickBot="1" x14ac:dyDescent="0.3">
      <c r="B73" s="112"/>
      <c r="C73" s="1" t="s">
        <v>131</v>
      </c>
      <c r="D73" s="113" t="s">
        <v>138</v>
      </c>
      <c r="E73" s="113"/>
      <c r="F73" s="113"/>
      <c r="G73" s="113"/>
      <c r="H73" s="114"/>
      <c r="J73" s="52" t="s">
        <v>217</v>
      </c>
      <c r="K73" s="81">
        <f>10+(1/(0.07+(50/(0.32*K74*K75*K76*K77))))</f>
        <v>12.124761645328249</v>
      </c>
      <c r="L73" s="53" t="s">
        <v>144</v>
      </c>
      <c r="Q73" s="71" t="s">
        <v>223</v>
      </c>
    </row>
    <row r="74" spans="1:17" ht="18" x14ac:dyDescent="0.35">
      <c r="B74" s="112" t="s">
        <v>134</v>
      </c>
      <c r="C74" s="1" t="s">
        <v>132</v>
      </c>
      <c r="D74" s="113" t="s">
        <v>139</v>
      </c>
      <c r="E74" s="113"/>
      <c r="F74" s="113"/>
      <c r="G74" s="113"/>
      <c r="H74" s="114"/>
      <c r="J74" s="73" t="s">
        <v>218</v>
      </c>
      <c r="K74" s="104">
        <v>15</v>
      </c>
      <c r="L74" s="74" t="s">
        <v>143</v>
      </c>
      <c r="M74" s="37"/>
      <c r="N74" s="75" t="s">
        <v>214</v>
      </c>
      <c r="O74" s="6"/>
    </row>
    <row r="75" spans="1:17" ht="18" x14ac:dyDescent="0.35">
      <c r="B75" s="112"/>
      <c r="C75" s="1" t="s">
        <v>133</v>
      </c>
      <c r="D75" s="113" t="s">
        <v>140</v>
      </c>
      <c r="E75" s="113"/>
      <c r="F75" s="113"/>
      <c r="G75" s="113"/>
      <c r="H75" s="114"/>
      <c r="J75" s="76" t="s">
        <v>219</v>
      </c>
      <c r="K75" s="105">
        <v>10</v>
      </c>
      <c r="L75" s="62" t="s">
        <v>143</v>
      </c>
      <c r="M75" s="3"/>
      <c r="N75" s="77" t="s">
        <v>215</v>
      </c>
      <c r="O75" s="8"/>
    </row>
    <row r="76" spans="1:17" ht="18.75" thickBot="1" x14ac:dyDescent="0.4">
      <c r="B76" s="51" t="s">
        <v>135</v>
      </c>
      <c r="C76" s="115" t="s">
        <v>136</v>
      </c>
      <c r="D76" s="115"/>
      <c r="E76" s="115"/>
      <c r="F76" s="115"/>
      <c r="G76" s="115"/>
      <c r="H76" s="116"/>
      <c r="J76" s="76" t="s">
        <v>220</v>
      </c>
      <c r="K76" s="105">
        <v>1</v>
      </c>
      <c r="L76" s="3"/>
      <c r="M76" s="3"/>
      <c r="N76" s="77" t="s">
        <v>216</v>
      </c>
      <c r="O76" s="8"/>
    </row>
    <row r="77" spans="1:17" ht="18.75" thickBot="1" x14ac:dyDescent="0.4">
      <c r="J77" s="78" t="s">
        <v>221</v>
      </c>
      <c r="K77" s="109">
        <v>2.6</v>
      </c>
      <c r="L77" s="80" t="s">
        <v>143</v>
      </c>
      <c r="M77" s="12"/>
      <c r="N77" s="79" t="s">
        <v>222</v>
      </c>
      <c r="O77" s="13"/>
    </row>
    <row r="78" spans="1:17" ht="15.75" x14ac:dyDescent="0.3">
      <c r="A78" s="33" t="s">
        <v>145</v>
      </c>
    </row>
    <row r="80" spans="1:17" ht="15.75" x14ac:dyDescent="0.3">
      <c r="A80" s="23" t="s">
        <v>149</v>
      </c>
    </row>
    <row r="81" spans="1:24" ht="15.75" thickBot="1" x14ac:dyDescent="0.3">
      <c r="J81" s="4" t="s">
        <v>48</v>
      </c>
      <c r="K81" s="56" t="s">
        <v>153</v>
      </c>
      <c r="N81" s="4" t="s">
        <v>48</v>
      </c>
      <c r="O81" s="56" t="s">
        <v>154</v>
      </c>
      <c r="R81" s="4" t="s">
        <v>48</v>
      </c>
      <c r="S81" s="56" t="s">
        <v>155</v>
      </c>
      <c r="V81" s="4" t="s">
        <v>48</v>
      </c>
      <c r="W81" s="56" t="s">
        <v>156</v>
      </c>
    </row>
    <row r="82" spans="1:24" ht="18" x14ac:dyDescent="0.3">
      <c r="A82" s="23" t="s">
        <v>83</v>
      </c>
      <c r="B82" s="25" t="s">
        <v>93</v>
      </c>
      <c r="J82" s="34" t="s">
        <v>184</v>
      </c>
      <c r="K82" s="104">
        <v>0.1</v>
      </c>
      <c r="L82" s="26" t="s">
        <v>97</v>
      </c>
      <c r="N82" s="34" t="s">
        <v>185</v>
      </c>
      <c r="O82" s="104">
        <v>0.2</v>
      </c>
      <c r="P82" s="26" t="s">
        <v>97</v>
      </c>
      <c r="R82" s="34" t="s">
        <v>186</v>
      </c>
      <c r="S82" s="104">
        <v>0.4</v>
      </c>
      <c r="T82" s="26" t="s">
        <v>97</v>
      </c>
      <c r="V82" s="34" t="s">
        <v>187</v>
      </c>
      <c r="W82" s="104">
        <v>0.25</v>
      </c>
      <c r="X82" s="26" t="s">
        <v>97</v>
      </c>
    </row>
    <row r="83" spans="1:24" ht="15.75" x14ac:dyDescent="0.3">
      <c r="A83" s="23" t="s">
        <v>84</v>
      </c>
      <c r="B83" s="25" t="s">
        <v>89</v>
      </c>
      <c r="J83" s="29" t="s">
        <v>161</v>
      </c>
      <c r="K83" s="105">
        <v>55</v>
      </c>
      <c r="L83" s="27" t="s">
        <v>74</v>
      </c>
      <c r="N83" s="29" t="s">
        <v>167</v>
      </c>
      <c r="O83" s="105">
        <v>55</v>
      </c>
      <c r="P83" s="27" t="s">
        <v>74</v>
      </c>
      <c r="R83" s="29" t="s">
        <v>165</v>
      </c>
      <c r="S83" s="105">
        <v>55</v>
      </c>
      <c r="T83" s="27" t="s">
        <v>74</v>
      </c>
      <c r="V83" s="29" t="s">
        <v>173</v>
      </c>
      <c r="W83" s="105">
        <v>55</v>
      </c>
      <c r="X83" s="27" t="s">
        <v>74</v>
      </c>
    </row>
    <row r="84" spans="1:24" ht="15.75" x14ac:dyDescent="0.3">
      <c r="A84" s="23" t="s">
        <v>146</v>
      </c>
      <c r="B84" s="25" t="s">
        <v>94</v>
      </c>
      <c r="J84" s="29" t="s">
        <v>162</v>
      </c>
      <c r="K84" s="108">
        <v>20</v>
      </c>
      <c r="L84" s="27" t="s">
        <v>74</v>
      </c>
      <c r="N84" s="29" t="s">
        <v>168</v>
      </c>
      <c r="O84" s="108">
        <v>20</v>
      </c>
      <c r="P84" s="27" t="s">
        <v>74</v>
      </c>
      <c r="R84" s="29" t="s">
        <v>166</v>
      </c>
      <c r="S84" s="108">
        <v>20</v>
      </c>
      <c r="T84" s="27" t="s">
        <v>74</v>
      </c>
      <c r="V84" s="29" t="s">
        <v>174</v>
      </c>
      <c r="W84" s="108">
        <v>20</v>
      </c>
      <c r="X84" s="27" t="s">
        <v>74</v>
      </c>
    </row>
    <row r="85" spans="1:24" ht="16.5" thickBot="1" x14ac:dyDescent="0.35">
      <c r="A85" s="23" t="s">
        <v>110</v>
      </c>
      <c r="B85" s="25" t="s">
        <v>115</v>
      </c>
      <c r="J85" s="59"/>
      <c r="K85" s="60"/>
      <c r="L85" s="13"/>
      <c r="N85" s="59"/>
      <c r="O85" s="60"/>
      <c r="P85" s="13"/>
      <c r="R85" s="59"/>
      <c r="S85" s="60"/>
      <c r="T85" s="13"/>
      <c r="V85" s="59"/>
      <c r="W85" s="60"/>
      <c r="X85" s="13"/>
    </row>
    <row r="86" spans="1:24" ht="16.5" thickBot="1" x14ac:dyDescent="0.35">
      <c r="A86" s="23" t="s">
        <v>111</v>
      </c>
      <c r="B86" s="25" t="s">
        <v>116</v>
      </c>
      <c r="J86" s="52" t="s">
        <v>180</v>
      </c>
      <c r="K86" s="32">
        <f>(0.001*$K$88*$K$89)*K82*(K83-K84)*$K$90</f>
        <v>29.302000000000003</v>
      </c>
      <c r="L86" s="30" t="s">
        <v>75</v>
      </c>
      <c r="N86" s="52" t="s">
        <v>181</v>
      </c>
      <c r="O86" s="32">
        <f>(0.001*$K$88*$K$89)*O82*(O83-O84)*$K$90</f>
        <v>58.604000000000006</v>
      </c>
      <c r="P86" s="30" t="s">
        <v>75</v>
      </c>
      <c r="R86" s="52" t="s">
        <v>182</v>
      </c>
      <c r="S86" s="32">
        <f>(0.001*$K$88*$K$89)*S82*(S83-S84)*$K$90</f>
        <v>117.20800000000001</v>
      </c>
      <c r="T86" s="30" t="s">
        <v>75</v>
      </c>
      <c r="V86" s="52" t="s">
        <v>183</v>
      </c>
      <c r="W86" s="32">
        <f>(0.001*$K$88*$K$89)*W82*(W83-W84)*$K$90</f>
        <v>73.254999999999995</v>
      </c>
      <c r="X86" s="30" t="s">
        <v>75</v>
      </c>
    </row>
    <row r="87" spans="1:24" ht="15.75" x14ac:dyDescent="0.3">
      <c r="A87" s="24" t="s">
        <v>148</v>
      </c>
      <c r="B87" s="25" t="s">
        <v>147</v>
      </c>
    </row>
    <row r="88" spans="1:24" ht="18" x14ac:dyDescent="0.3">
      <c r="J88" s="61" t="s">
        <v>83</v>
      </c>
      <c r="K88" s="105">
        <v>1000</v>
      </c>
      <c r="L88" s="62" t="s">
        <v>96</v>
      </c>
    </row>
    <row r="89" spans="1:24" ht="15.75" x14ac:dyDescent="0.3">
      <c r="J89" s="61" t="s">
        <v>84</v>
      </c>
      <c r="K89" s="57">
        <v>4.1859999999999999</v>
      </c>
      <c r="L89" s="62" t="s">
        <v>95</v>
      </c>
    </row>
    <row r="90" spans="1:24" ht="18" x14ac:dyDescent="0.35">
      <c r="J90" t="s">
        <v>177</v>
      </c>
      <c r="K90" s="105">
        <v>2</v>
      </c>
    </row>
    <row r="92" spans="1:24" x14ac:dyDescent="0.25">
      <c r="A92" s="4" t="s">
        <v>150</v>
      </c>
    </row>
    <row r="94" spans="1:24" ht="18" x14ac:dyDescent="0.35">
      <c r="A94" t="s">
        <v>210</v>
      </c>
    </row>
    <row r="95" spans="1:24" ht="15.75" thickBot="1" x14ac:dyDescent="0.3">
      <c r="N95" t="s">
        <v>48</v>
      </c>
    </row>
    <row r="96" spans="1:24" ht="18" x14ac:dyDescent="0.35">
      <c r="A96" s="23" t="s">
        <v>202</v>
      </c>
      <c r="B96" s="25" t="s">
        <v>206</v>
      </c>
      <c r="N96" s="34" t="s">
        <v>202</v>
      </c>
      <c r="O96" s="104">
        <v>50</v>
      </c>
      <c r="P96" s="26" t="s">
        <v>74</v>
      </c>
    </row>
    <row r="97" spans="1:17" ht="18" x14ac:dyDescent="0.35">
      <c r="A97" s="23" t="s">
        <v>203</v>
      </c>
      <c r="B97" s="25" t="s">
        <v>207</v>
      </c>
      <c r="N97" s="29" t="s">
        <v>203</v>
      </c>
      <c r="O97" s="105">
        <v>15</v>
      </c>
      <c r="P97" s="27" t="s">
        <v>74</v>
      </c>
    </row>
    <row r="98" spans="1:17" ht="18" x14ac:dyDescent="0.35">
      <c r="A98" s="23" t="s">
        <v>204</v>
      </c>
      <c r="B98" s="25" t="s">
        <v>208</v>
      </c>
      <c r="N98" s="29" t="s">
        <v>204</v>
      </c>
      <c r="O98" s="105">
        <v>45</v>
      </c>
      <c r="P98" s="27" t="s">
        <v>74</v>
      </c>
    </row>
    <row r="99" spans="1:17" ht="18" x14ac:dyDescent="0.35">
      <c r="A99" s="23" t="s">
        <v>205</v>
      </c>
      <c r="B99" s="25" t="s">
        <v>209</v>
      </c>
      <c r="N99" s="29" t="s">
        <v>205</v>
      </c>
      <c r="O99" s="105">
        <v>3.92</v>
      </c>
      <c r="P99" s="27" t="s">
        <v>75</v>
      </c>
      <c r="Q99" s="71" t="s">
        <v>212</v>
      </c>
    </row>
    <row r="100" spans="1:17" ht="15.75" thickBot="1" x14ac:dyDescent="0.3">
      <c r="N100" s="11"/>
      <c r="O100" s="12"/>
      <c r="P100" s="13"/>
    </row>
    <row r="101" spans="1:17" ht="18.75" thickBot="1" x14ac:dyDescent="0.4">
      <c r="N101" s="52" t="s">
        <v>211</v>
      </c>
      <c r="O101" s="35">
        <f>((O96-O97)/O98)*O99</f>
        <v>3.048888888888889</v>
      </c>
      <c r="P101" s="53" t="s">
        <v>75</v>
      </c>
    </row>
    <row r="103" spans="1:17" x14ac:dyDescent="0.25">
      <c r="A103" s="4" t="s">
        <v>213</v>
      </c>
    </row>
    <row r="105" spans="1:17" ht="15.75" x14ac:dyDescent="0.3">
      <c r="A105" s="23" t="s">
        <v>227</v>
      </c>
    </row>
    <row r="106" spans="1:17" ht="15.75" thickBot="1" x14ac:dyDescent="0.3">
      <c r="J106" s="4" t="s">
        <v>48</v>
      </c>
      <c r="K106" s="56" t="s">
        <v>153</v>
      </c>
      <c r="N106" s="4"/>
      <c r="O106" s="56"/>
    </row>
    <row r="107" spans="1:17" ht="15.75" x14ac:dyDescent="0.3">
      <c r="A107" s="23" t="s">
        <v>228</v>
      </c>
      <c r="B107" s="25" t="s">
        <v>113</v>
      </c>
      <c r="J107" s="34" t="s">
        <v>228</v>
      </c>
      <c r="K107" s="104">
        <v>0.27</v>
      </c>
      <c r="L107" s="26" t="s">
        <v>142</v>
      </c>
      <c r="N107" s="72"/>
      <c r="O107" s="57"/>
      <c r="P107" s="82"/>
    </row>
    <row r="108" spans="1:17" ht="15.75" x14ac:dyDescent="0.3">
      <c r="A108" s="23" t="s">
        <v>229</v>
      </c>
      <c r="B108" s="25" t="s">
        <v>114</v>
      </c>
      <c r="J108" s="29" t="s">
        <v>229</v>
      </c>
      <c r="K108" s="105">
        <v>2</v>
      </c>
      <c r="L108" s="27" t="s">
        <v>143</v>
      </c>
      <c r="N108" s="72"/>
      <c r="O108" s="57"/>
      <c r="P108" s="82"/>
    </row>
    <row r="109" spans="1:17" ht="15.75" x14ac:dyDescent="0.3">
      <c r="A109" s="23" t="s">
        <v>230</v>
      </c>
      <c r="B109" s="25" t="s">
        <v>115</v>
      </c>
      <c r="J109" s="29" t="s">
        <v>230</v>
      </c>
      <c r="K109" s="105">
        <v>55</v>
      </c>
      <c r="L109" s="27" t="s">
        <v>74</v>
      </c>
      <c r="N109" s="72"/>
      <c r="O109" s="57"/>
      <c r="P109" s="82"/>
    </row>
    <row r="110" spans="1:17" ht="15.75" x14ac:dyDescent="0.3">
      <c r="A110" s="23" t="s">
        <v>86</v>
      </c>
      <c r="B110" s="25" t="s">
        <v>116</v>
      </c>
      <c r="J110" s="29" t="s">
        <v>86</v>
      </c>
      <c r="K110" s="108">
        <v>20</v>
      </c>
      <c r="L110" s="27" t="s">
        <v>74</v>
      </c>
      <c r="N110" s="72"/>
      <c r="O110" s="57"/>
      <c r="P110" s="82"/>
    </row>
    <row r="111" spans="1:17" ht="16.5" thickBot="1" x14ac:dyDescent="0.35">
      <c r="A111" s="23" t="s">
        <v>112</v>
      </c>
      <c r="B111" s="25" t="s">
        <v>117</v>
      </c>
      <c r="J111" s="29"/>
      <c r="K111" s="58"/>
      <c r="L111" s="27"/>
      <c r="N111" s="72"/>
      <c r="O111" s="57"/>
      <c r="P111" s="82"/>
    </row>
    <row r="112" spans="1:17" ht="15.75" thickBot="1" x14ac:dyDescent="0.3">
      <c r="J112" s="52" t="s">
        <v>226</v>
      </c>
      <c r="K112" s="35">
        <f>0.0036*K107*K108*(K109-K110)*K114</f>
        <v>0.82496878234813409</v>
      </c>
      <c r="L112" s="30" t="s">
        <v>75</v>
      </c>
      <c r="N112" s="87"/>
      <c r="O112" s="88"/>
      <c r="P112" s="57"/>
    </row>
    <row r="113" spans="2:17" ht="15.75" thickBot="1" x14ac:dyDescent="0.3">
      <c r="B113" s="28" t="s">
        <v>126</v>
      </c>
      <c r="C113" s="37"/>
      <c r="D113" s="37"/>
      <c r="E113" s="37"/>
      <c r="F113" s="37"/>
      <c r="G113" s="37"/>
      <c r="H113" s="6"/>
      <c r="N113" s="57"/>
      <c r="O113" s="57"/>
      <c r="P113" s="57"/>
    </row>
    <row r="114" spans="2:17" ht="15.75" thickBot="1" x14ac:dyDescent="0.3">
      <c r="B114" s="38" t="s">
        <v>119</v>
      </c>
      <c r="C114" s="3"/>
      <c r="D114" s="3"/>
      <c r="E114" s="3"/>
      <c r="F114" s="3"/>
      <c r="G114" s="3"/>
      <c r="H114" s="8"/>
      <c r="J114" s="52" t="s">
        <v>217</v>
      </c>
      <c r="K114" s="81">
        <f>10+(1/(0.07+(50/(0.32*K115*K116*K117*K118))))</f>
        <v>12.124761645328249</v>
      </c>
      <c r="L114" s="53" t="s">
        <v>144</v>
      </c>
      <c r="Q114" s="71" t="s">
        <v>223</v>
      </c>
    </row>
    <row r="115" spans="2:17" ht="18.75" thickBot="1" x14ac:dyDescent="0.4">
      <c r="B115" s="38" t="s">
        <v>118</v>
      </c>
      <c r="C115" s="3"/>
      <c r="D115" s="3"/>
      <c r="E115" s="3"/>
      <c r="F115" s="3"/>
      <c r="G115" s="3"/>
      <c r="H115" s="8"/>
      <c r="J115" s="73" t="s">
        <v>218</v>
      </c>
      <c r="K115" s="104">
        <v>15</v>
      </c>
      <c r="L115" s="74" t="s">
        <v>143</v>
      </c>
      <c r="M115" s="37"/>
      <c r="N115" s="75" t="s">
        <v>214</v>
      </c>
      <c r="O115" s="6"/>
    </row>
    <row r="116" spans="2:17" ht="18" x14ac:dyDescent="0.35">
      <c r="B116" s="45" t="s">
        <v>120</v>
      </c>
      <c r="C116" s="43" t="s">
        <v>38</v>
      </c>
      <c r="D116" s="39" t="s">
        <v>122</v>
      </c>
      <c r="E116" s="39" t="s">
        <v>123</v>
      </c>
      <c r="F116" s="39" t="s">
        <v>124</v>
      </c>
      <c r="G116" s="39" t="s">
        <v>125</v>
      </c>
      <c r="H116" s="40"/>
      <c r="J116" s="76" t="s">
        <v>219</v>
      </c>
      <c r="K116" s="105">
        <v>10</v>
      </c>
      <c r="L116" s="62" t="s">
        <v>143</v>
      </c>
      <c r="M116" s="3"/>
      <c r="N116" s="77" t="s">
        <v>215</v>
      </c>
      <c r="O116" s="8"/>
    </row>
    <row r="117" spans="2:17" ht="18.75" thickBot="1" x14ac:dyDescent="0.4">
      <c r="B117" s="46" t="s">
        <v>121</v>
      </c>
      <c r="C117" s="44">
        <v>0.15</v>
      </c>
      <c r="D117" s="41">
        <v>0.18</v>
      </c>
      <c r="E117" s="41">
        <v>0.27</v>
      </c>
      <c r="F117" s="41">
        <v>0.34</v>
      </c>
      <c r="G117" s="41">
        <v>0.4</v>
      </c>
      <c r="H117" s="42"/>
      <c r="J117" s="76" t="s">
        <v>220</v>
      </c>
      <c r="K117" s="105">
        <v>1</v>
      </c>
      <c r="L117" s="3"/>
      <c r="M117" s="3"/>
      <c r="N117" s="77" t="s">
        <v>216</v>
      </c>
      <c r="O117" s="8"/>
    </row>
    <row r="118" spans="2:17" ht="18.75" thickBot="1" x14ac:dyDescent="0.4">
      <c r="J118" s="78" t="s">
        <v>221</v>
      </c>
      <c r="K118" s="109">
        <v>2.6</v>
      </c>
      <c r="L118" s="80" t="s">
        <v>143</v>
      </c>
      <c r="M118" s="12"/>
      <c r="N118" s="79" t="s">
        <v>222</v>
      </c>
      <c r="O118" s="13"/>
    </row>
    <row r="119" spans="2:17" ht="15.75" thickBot="1" x14ac:dyDescent="0.3">
      <c r="B119" s="50" t="s">
        <v>127</v>
      </c>
      <c r="C119" s="37"/>
      <c r="D119" s="37"/>
      <c r="E119" s="37"/>
      <c r="F119" s="37"/>
      <c r="G119" s="37"/>
      <c r="H119" s="6"/>
      <c r="J119" s="72"/>
      <c r="K119" s="57"/>
      <c r="L119" s="82"/>
      <c r="N119" s="72"/>
      <c r="O119" s="57"/>
      <c r="P119" s="82"/>
    </row>
    <row r="120" spans="2:17" ht="15.75" thickBot="1" x14ac:dyDescent="0.3">
      <c r="B120" s="117" t="s">
        <v>128</v>
      </c>
      <c r="C120" s="118"/>
      <c r="D120" s="118" t="s">
        <v>141</v>
      </c>
      <c r="E120" s="118"/>
      <c r="F120" s="118"/>
      <c r="G120" s="118"/>
      <c r="H120" s="119"/>
      <c r="J120" s="87"/>
      <c r="K120" s="88"/>
      <c r="L120" s="57"/>
      <c r="N120" s="87"/>
      <c r="O120" s="88"/>
      <c r="P120" s="57"/>
    </row>
    <row r="121" spans="2:17" x14ac:dyDescent="0.25">
      <c r="B121" s="120" t="s">
        <v>129</v>
      </c>
      <c r="C121" s="49" t="s">
        <v>130</v>
      </c>
      <c r="D121" s="121" t="s">
        <v>137</v>
      </c>
      <c r="E121" s="121"/>
      <c r="F121" s="121"/>
      <c r="G121" s="121"/>
      <c r="H121" s="122"/>
    </row>
    <row r="122" spans="2:17" x14ac:dyDescent="0.25">
      <c r="B122" s="112"/>
      <c r="C122" s="47" t="s">
        <v>131</v>
      </c>
      <c r="D122" s="113" t="s">
        <v>138</v>
      </c>
      <c r="E122" s="113"/>
      <c r="F122" s="113"/>
      <c r="G122" s="113"/>
      <c r="H122" s="114"/>
    </row>
    <row r="123" spans="2:17" x14ac:dyDescent="0.25">
      <c r="B123" s="112" t="s">
        <v>134</v>
      </c>
      <c r="C123" s="47" t="s">
        <v>132</v>
      </c>
      <c r="D123" s="113" t="s">
        <v>139</v>
      </c>
      <c r="E123" s="113"/>
      <c r="F123" s="113"/>
      <c r="G123" s="113"/>
      <c r="H123" s="114"/>
    </row>
    <row r="124" spans="2:17" x14ac:dyDescent="0.25">
      <c r="B124" s="112"/>
      <c r="C124" s="47" t="s">
        <v>133</v>
      </c>
      <c r="D124" s="113" t="s">
        <v>140</v>
      </c>
      <c r="E124" s="113"/>
      <c r="F124" s="113"/>
      <c r="G124" s="113"/>
      <c r="H124" s="114"/>
    </row>
    <row r="125" spans="2:17" ht="15.75" thickBot="1" x14ac:dyDescent="0.3">
      <c r="B125" s="51" t="s">
        <v>135</v>
      </c>
      <c r="C125" s="115" t="s">
        <v>136</v>
      </c>
      <c r="D125" s="115"/>
      <c r="E125" s="115"/>
      <c r="F125" s="115"/>
      <c r="G125" s="115"/>
      <c r="H125" s="116"/>
    </row>
  </sheetData>
  <sheetProtection sheet="1" objects="1" scenarios="1"/>
  <mergeCells count="18">
    <mergeCell ref="C76:H76"/>
    <mergeCell ref="B71:C71"/>
    <mergeCell ref="D71:H71"/>
    <mergeCell ref="D72:H72"/>
    <mergeCell ref="D73:H73"/>
    <mergeCell ref="D74:H74"/>
    <mergeCell ref="D75:H75"/>
    <mergeCell ref="B72:B73"/>
    <mergeCell ref="B74:B75"/>
    <mergeCell ref="B123:B124"/>
    <mergeCell ref="D123:H123"/>
    <mergeCell ref="D124:H124"/>
    <mergeCell ref="C125:H125"/>
    <mergeCell ref="B120:C120"/>
    <mergeCell ref="D120:H120"/>
    <mergeCell ref="B121:B122"/>
    <mergeCell ref="D121:H121"/>
    <mergeCell ref="D122:H12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23" sqref="B23"/>
    </sheetView>
  </sheetViews>
  <sheetFormatPr defaultRowHeight="15" x14ac:dyDescent="0.25"/>
  <cols>
    <col min="1" max="1" width="12.5703125" customWidth="1"/>
    <col min="2" max="5" width="9.140625" customWidth="1"/>
    <col min="6" max="6" width="9.42578125" bestFit="1" customWidth="1"/>
    <col min="8" max="8" width="11.28515625" bestFit="1" customWidth="1"/>
    <col min="9" max="9" width="8.42578125" customWidth="1"/>
  </cols>
  <sheetData>
    <row r="1" spans="1:9" ht="18.75" x14ac:dyDescent="0.3">
      <c r="A1" s="64" t="s">
        <v>188</v>
      </c>
      <c r="G1" t="s">
        <v>2</v>
      </c>
      <c r="H1" s="65">
        <f>Energ_pozadavek_zdroj_tepla!B6</f>
        <v>40471</v>
      </c>
    </row>
    <row r="3" spans="1:9" x14ac:dyDescent="0.25">
      <c r="A3" s="4" t="s">
        <v>3</v>
      </c>
      <c r="B3" s="83" t="str">
        <f>Energ_pozadavek_zdroj_tepla!B4</f>
        <v>Vzorový rodinný dům</v>
      </c>
      <c r="C3" s="84"/>
      <c r="D3" s="84"/>
      <c r="E3" s="84"/>
      <c r="F3" s="84"/>
      <c r="G3" s="84"/>
      <c r="H3" s="84"/>
      <c r="I3" s="85"/>
    </row>
    <row r="4" spans="1:9" x14ac:dyDescent="0.25">
      <c r="A4" s="4"/>
    </row>
    <row r="5" spans="1:9" x14ac:dyDescent="0.25">
      <c r="A5" s="4" t="s">
        <v>189</v>
      </c>
      <c r="B5" s="86" t="str">
        <f>Energ_pozadavek_zdroj_tepla!B7</f>
        <v>Kadaň</v>
      </c>
      <c r="C5" s="84"/>
      <c r="D5" s="84"/>
      <c r="E5" s="84"/>
      <c r="F5" s="84"/>
      <c r="G5" s="84"/>
      <c r="H5" s="84"/>
      <c r="I5" s="85"/>
    </row>
    <row r="6" spans="1:9" x14ac:dyDescent="0.25">
      <c r="A6" s="4" t="s">
        <v>190</v>
      </c>
      <c r="B6" s="83" t="str">
        <f>Energ_pozadavek_zdroj_tepla!B8</f>
        <v>XX/Y</v>
      </c>
      <c r="C6" s="84"/>
      <c r="D6" s="84"/>
      <c r="E6" s="84"/>
      <c r="F6" s="84"/>
      <c r="G6" s="84"/>
      <c r="H6" s="84"/>
      <c r="I6" s="85"/>
    </row>
    <row r="8" spans="1:9" ht="15.75" thickBot="1" x14ac:dyDescent="0.3">
      <c r="A8" s="4" t="s">
        <v>194</v>
      </c>
    </row>
    <row r="9" spans="1:9" ht="18.75" thickBot="1" x14ac:dyDescent="0.4">
      <c r="A9" s="92" t="s">
        <v>233</v>
      </c>
      <c r="B9" s="66"/>
      <c r="C9" s="66"/>
      <c r="D9" s="66"/>
      <c r="E9" s="66"/>
      <c r="F9" s="63" t="s">
        <v>52</v>
      </c>
      <c r="G9" s="89">
        <f>Potreba_TV!B8</f>
        <v>0.18</v>
      </c>
      <c r="H9" s="90" t="s">
        <v>195</v>
      </c>
      <c r="I9" s="67"/>
    </row>
    <row r="11" spans="1:9" x14ac:dyDescent="0.25">
      <c r="A11" s="4" t="s">
        <v>49</v>
      </c>
    </row>
    <row r="12" spans="1:9" ht="18" x14ac:dyDescent="0.35">
      <c r="A12" s="70" t="s">
        <v>196</v>
      </c>
      <c r="F12" s="3" t="s">
        <v>60</v>
      </c>
      <c r="G12" s="69">
        <f>Energ_pozadavek_zdroj_tepla!K25</f>
        <v>35.003340000000001</v>
      </c>
      <c r="H12" s="68" t="s">
        <v>75</v>
      </c>
    </row>
    <row r="13" spans="1:9" ht="18" x14ac:dyDescent="0.35">
      <c r="A13" s="70" t="s">
        <v>77</v>
      </c>
      <c r="F13" s="3" t="s">
        <v>197</v>
      </c>
      <c r="G13" s="69">
        <f>Energ_pozadavek_zdroj_tepla!K29</f>
        <v>290.45335952056666</v>
      </c>
      <c r="H13" s="68" t="s">
        <v>75</v>
      </c>
    </row>
    <row r="14" spans="1:9" ht="18" x14ac:dyDescent="0.35">
      <c r="A14" s="70" t="s">
        <v>198</v>
      </c>
      <c r="F14" s="3" t="s">
        <v>199</v>
      </c>
      <c r="G14" s="69">
        <f>Energ_pozadavek_zdroj_tepla!K45</f>
        <v>8.3719999999999999</v>
      </c>
      <c r="H14" s="68" t="s">
        <v>75</v>
      </c>
    </row>
    <row r="15" spans="1:9" ht="15.75" x14ac:dyDescent="0.3">
      <c r="A15" s="70" t="s">
        <v>200</v>
      </c>
      <c r="F15" s="61" t="s">
        <v>201</v>
      </c>
      <c r="G15" s="69">
        <f>Energ_pozadavek_zdroj_tepla!K49</f>
        <v>282.08135952056665</v>
      </c>
      <c r="H15" s="68" t="s">
        <v>75</v>
      </c>
    </row>
    <row r="16" spans="1:9" ht="18" x14ac:dyDescent="0.35">
      <c r="A16" s="70" t="s">
        <v>224</v>
      </c>
      <c r="F16" s="82" t="s">
        <v>225</v>
      </c>
      <c r="G16" s="69">
        <f>Energ_pozadavek_zdroj_tepla!K73</f>
        <v>12.124761645328249</v>
      </c>
      <c r="H16" s="68" t="s">
        <v>144</v>
      </c>
    </row>
    <row r="17" spans="1:9" ht="18" x14ac:dyDescent="0.35">
      <c r="A17" s="70" t="s">
        <v>150</v>
      </c>
      <c r="F17" s="61" t="s">
        <v>62</v>
      </c>
      <c r="G17" s="69">
        <f>Energ_pozadavek_zdroj_tepla!O101</f>
        <v>3.048888888888889</v>
      </c>
      <c r="H17" s="68" t="s">
        <v>75</v>
      </c>
    </row>
    <row r="18" spans="1:9" ht="18" x14ac:dyDescent="0.35">
      <c r="A18" s="70" t="s">
        <v>231</v>
      </c>
      <c r="F18" s="61" t="s">
        <v>63</v>
      </c>
      <c r="G18" s="69">
        <f>Energ_pozadavek_zdroj_tepla!K112</f>
        <v>0.82496878234813409</v>
      </c>
      <c r="H18" s="68" t="s">
        <v>75</v>
      </c>
    </row>
    <row r="19" spans="1:9" ht="15.75" thickBot="1" x14ac:dyDescent="0.3"/>
    <row r="20" spans="1:9" ht="18.75" thickBot="1" x14ac:dyDescent="0.4">
      <c r="A20" s="92" t="s">
        <v>232</v>
      </c>
      <c r="B20" s="66"/>
      <c r="C20" s="66"/>
      <c r="D20" s="66"/>
      <c r="E20" s="66"/>
      <c r="F20" s="31" t="s">
        <v>179</v>
      </c>
      <c r="G20" s="91">
        <f>Energ_pozadavek_zdroj_tepla!K10</f>
        <v>329.33055719180368</v>
      </c>
      <c r="H20" s="90" t="s">
        <v>75</v>
      </c>
      <c r="I20" s="67"/>
    </row>
    <row r="23" spans="1:9" x14ac:dyDescent="0.25">
      <c r="A23" s="4" t="s">
        <v>234</v>
      </c>
      <c r="B23" s="97" t="s">
        <v>235</v>
      </c>
      <c r="C23" s="110"/>
      <c r="D23" s="110"/>
      <c r="E23" s="110"/>
      <c r="F23" s="110"/>
      <c r="G23" s="110"/>
      <c r="H23" s="110"/>
      <c r="I23" s="111"/>
    </row>
    <row r="26" spans="1:9" x14ac:dyDescent="0.25">
      <c r="A26" s="4" t="s">
        <v>236</v>
      </c>
    </row>
    <row r="27" spans="1:9" x14ac:dyDescent="0.25">
      <c r="B27" s="93"/>
      <c r="C27" s="93"/>
      <c r="D27" s="93"/>
    </row>
    <row r="29" spans="1:9" x14ac:dyDescent="0.25">
      <c r="A29" s="94" t="s">
        <v>237</v>
      </c>
    </row>
    <row r="30" spans="1:9" x14ac:dyDescent="0.25">
      <c r="A30" s="71" t="s">
        <v>238</v>
      </c>
    </row>
    <row r="31" spans="1:9" x14ac:dyDescent="0.25">
      <c r="A31" s="71" t="s">
        <v>240</v>
      </c>
      <c r="C31" s="71" t="s">
        <v>241</v>
      </c>
    </row>
    <row r="32" spans="1:9" x14ac:dyDescent="0.25">
      <c r="A32" s="71" t="s">
        <v>245</v>
      </c>
      <c r="C32" s="71" t="s">
        <v>242</v>
      </c>
    </row>
    <row r="33" spans="1:3" x14ac:dyDescent="0.25">
      <c r="A33" s="71" t="s">
        <v>239</v>
      </c>
      <c r="C33" s="71" t="s">
        <v>246</v>
      </c>
    </row>
    <row r="34" spans="1:3" x14ac:dyDescent="0.25">
      <c r="A34" s="71" t="s">
        <v>243</v>
      </c>
      <c r="C34" s="71" t="s">
        <v>247</v>
      </c>
    </row>
    <row r="35" spans="1:3" x14ac:dyDescent="0.25">
      <c r="A35" s="71" t="s">
        <v>244</v>
      </c>
      <c r="C35" s="71" t="s">
        <v>248</v>
      </c>
    </row>
    <row r="36" spans="1:3" x14ac:dyDescent="0.25">
      <c r="A36" s="71" t="s">
        <v>249</v>
      </c>
      <c r="C36" s="71" t="s">
        <v>250</v>
      </c>
    </row>
    <row r="37" spans="1:3" x14ac:dyDescent="0.25">
      <c r="A37" s="71" t="s">
        <v>251</v>
      </c>
      <c r="C37" s="71" t="s">
        <v>252</v>
      </c>
    </row>
    <row r="38" spans="1:3" x14ac:dyDescent="0.25">
      <c r="A38" s="71"/>
    </row>
    <row r="39" spans="1:3" x14ac:dyDescent="0.25">
      <c r="A39" s="71"/>
    </row>
    <row r="40" spans="1:3" x14ac:dyDescent="0.25">
      <c r="A40" s="71"/>
    </row>
    <row r="41" spans="1:3" x14ac:dyDescent="0.25">
      <c r="A41" s="71"/>
    </row>
    <row r="42" spans="1:3" x14ac:dyDescent="0.25">
      <c r="A42" s="71"/>
    </row>
    <row r="43" spans="1:3" x14ac:dyDescent="0.25">
      <c r="A43" s="71"/>
    </row>
    <row r="44" spans="1:3" x14ac:dyDescent="0.25">
      <c r="A44" s="71"/>
    </row>
    <row r="45" spans="1:3" x14ac:dyDescent="0.25">
      <c r="A45" s="71"/>
    </row>
    <row r="46" spans="1:3" x14ac:dyDescent="0.25">
      <c r="A46" s="71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Potreba_TV</vt:lpstr>
      <vt:lpstr>Energ_pozadavek_zdroj_tepla</vt:lpstr>
      <vt:lpstr>Vysledky_pro_tisk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dagmar.kopackova</cp:lastModifiedBy>
  <cp:lastPrinted>2010-10-21T09:07:48Z</cp:lastPrinted>
  <dcterms:created xsi:type="dcterms:W3CDTF">2010-10-19T19:08:33Z</dcterms:created>
  <dcterms:modified xsi:type="dcterms:W3CDTF">2010-11-03T14:47:11Z</dcterms:modified>
</cp:coreProperties>
</file>